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65" windowWidth="15360" windowHeight="8790" activeTab="0"/>
  </bookViews>
  <sheets>
    <sheet name="dochody" sheetId="1" r:id="rId1"/>
    <sheet name="wydatki" sheetId="2" r:id="rId2"/>
    <sheet name="wieloletnie programy" sheetId="3" r:id="rId3"/>
    <sheet name="inwestycyjny" sheetId="4" r:id="rId4"/>
    <sheet name="programy UE" sheetId="5" r:id="rId5"/>
    <sheet name="przychody, rozchody" sheetId="6" r:id="rId6"/>
    <sheet name="zlecone" sheetId="7" r:id="rId7"/>
    <sheet name="zadania między j.s.t." sheetId="8" r:id="rId8"/>
    <sheet name="ZUK,D.własne" sheetId="9" r:id="rId9"/>
    <sheet name="dot.przedmiotowe" sheetId="10" r:id="rId10"/>
    <sheet name="dot.podmiotowe" sheetId="11" r:id="rId11"/>
    <sheet name="dot.zad.własne" sheetId="12" r:id="rId12"/>
    <sheet name="GFOŚ" sheetId="13" r:id="rId13"/>
    <sheet name="Prognoza" sheetId="14" r:id="rId14"/>
  </sheets>
  <definedNames>
    <definedName name="_xlnm.Print_Area" localSheetId="10">'dot.podmiotowe'!$A$1:$F$13</definedName>
    <definedName name="_xlnm.Print_Area" localSheetId="13">'Prognoza'!$A$1:$R$50</definedName>
    <definedName name="_xlnm.Print_Titles" localSheetId="0">'dochody'!$5:$5</definedName>
    <definedName name="_xlnm.Print_Titles" localSheetId="1">'wydatki'!$7:$7</definedName>
  </definedNames>
  <calcPr fullCalcOnLoad="1"/>
</workbook>
</file>

<file path=xl/sharedStrings.xml><?xml version="1.0" encoding="utf-8"?>
<sst xmlns="http://schemas.openxmlformats.org/spreadsheetml/2006/main" count="557" uniqueCount="389">
  <si>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</si>
  <si>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</si>
  <si>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</si>
  <si>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</si>
  <si>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</si>
  <si>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</si>
  <si>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</si>
  <si>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</si>
  <si>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I.</t>
  </si>
  <si>
    <t>1.</t>
  </si>
  <si>
    <t>2.</t>
  </si>
  <si>
    <t>3.</t>
  </si>
  <si>
    <t>II.</t>
  </si>
  <si>
    <t>III.</t>
  </si>
  <si>
    <t>Nazwa</t>
  </si>
  <si>
    <t>5.</t>
  </si>
  <si>
    <t>6.</t>
  </si>
  <si>
    <t>7.</t>
  </si>
  <si>
    <t>Przychody ogółem:</t>
  </si>
  <si>
    <t>Spłaty pożyczek</t>
  </si>
  <si>
    <t>§ 992</t>
  </si>
  <si>
    <t>§ 982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</si>
  <si>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</si>
  <si>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</si>
  <si>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</si>
  <si>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</si>
  <si>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</si>
  <si>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</si>
  <si>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</si>
  <si>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</si>
  <si>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</si>
  <si>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</si>
  <si>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</si>
  <si>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x</t>
  </si>
  <si>
    <t>Spłaty kredytów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</si>
  <si>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</si>
  <si>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</si>
  <si>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</si>
  <si>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</si>
  <si>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</si>
  <si>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</si>
  <si>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</si>
  <si>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</si>
  <si>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</si>
  <si>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</si>
  <si>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</si>
  <si>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</si>
  <si>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</si>
  <si>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</si>
  <si>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</si>
  <si>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</si>
  <si>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</si>
  <si>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</si>
  <si>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</si>
  <si>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</si>
  <si>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</si>
  <si>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</si>
  <si>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</si>
  <si>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</si>
  <si>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</si>
  <si>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</si>
  <si>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</si>
  <si>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</si>
  <si>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</si>
  <si>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</si>
  <si>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</si>
  <si>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</si>
  <si>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</si>
  <si>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</si>
  <si>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</si>
  <si>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</si>
  <si>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</si>
  <si>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</si>
  <si>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</si>
  <si>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</si>
  <si>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</si>
  <si>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</si>
  <si>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</si>
  <si>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</si>
  <si>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</si>
  <si>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Dotacje</t>
  </si>
  <si>
    <t>Ogółem wydatki</t>
  </si>
  <si>
    <t>Wydatki
z tytułu poręczeń
i gwarancji</t>
  </si>
  <si>
    <t>Wynagro-
dzenia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</si>
  <si>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</si>
  <si>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</si>
  <si>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</si>
  <si>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</si>
  <si>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</si>
  <si>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</si>
  <si>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</si>
  <si>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</si>
  <si>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</si>
  <si>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</si>
  <si>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</si>
  <si>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</si>
  <si>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</si>
  <si>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</si>
  <si>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</si>
  <si>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Rozchody ogółem:</t>
  </si>
  <si>
    <t>Ogółem</t>
  </si>
  <si>
    <t>Łączne koszty finansowe</t>
  </si>
  <si>
    <t>Wydatki na obsługę długu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</si>
  <si>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</si>
  <si>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</si>
  <si>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</si>
  <si>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</si>
  <si>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</si>
  <si>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Wydatki
ogółem
(6+10)</t>
  </si>
  <si>
    <t>świadczenia społeczne</t>
  </si>
  <si>
    <t xml:space="preserve"> oraz dochodów i wydatków dochodów własnych jednostek budżetowych na 2007 r.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</si>
  <si>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</si>
  <si>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</si>
  <si>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</si>
  <si>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</si>
  <si>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</si>
  <si>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</si>
  <si>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</si>
  <si>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</si>
  <si>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</si>
  <si>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</si>
  <si>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</si>
  <si>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</si>
  <si>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</si>
  <si>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Wykup papierów wartościowych (obligacji)</t>
  </si>
  <si>
    <t>Planowane zobowiązania</t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</si>
  <si>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</si>
  <si>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</si>
  <si>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</si>
  <si>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</si>
  <si>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Plan
na 2007 r.
(6+12)</t>
  </si>
  <si>
    <t>Pochodne od 
wynagro-dzeń</t>
  </si>
  <si>
    <t>środki pochodzące
 z innych  źródeł*</t>
  </si>
  <si>
    <t>Dochody i wydatki związane z realizacją zadań wykonywanych na podstawie porozumień (umów) między jednostkami samorządu terytorialnego w 2007 r.</t>
  </si>
  <si>
    <t xml:space="preserve">ROLNICTWO I ŁOWIECTWO    </t>
  </si>
  <si>
    <t xml:space="preserve">WYTWARZANIE I ZAOPATRYWANIE W ENERGIĘ ELEKTRYCZNĄ GAZ I WODĘ                                                                                                   </t>
  </si>
  <si>
    <t>Dostawa energii cieplnej do mieszkań – 42.000zł.</t>
  </si>
  <si>
    <t xml:space="preserve">TRANSPORT I ŁĄCZNOŚĆ                                                                     
</t>
  </si>
  <si>
    <t>Opłata za wieczyste użytkowanie gruntów i zarząd nieruchomością wspólną – 2.500zł.
Czynsze za wynajęte lokale – 28.780zł.</t>
  </si>
  <si>
    <t xml:space="preserve">URZĘDY NACZELNYCH ORGANÓW WŁADZY PAŃSTWOWEJ, KONTROLI I OCHRONY PRAWA ORAZ SĄDOWNICTWA                        </t>
  </si>
  <si>
    <t>Dotacja na zadania zlecone ( prowadzenie i stałą aktualizację rejestru wyborców) – 1.063zł.</t>
  </si>
  <si>
    <t xml:space="preserve">BEZPIECZEŃSTWO PUBLICZNE I OCHRONA PRZECIWPOŻAROWA      </t>
  </si>
  <si>
    <t>Dotacja na zadania zlecone ( obrona cywilna ) – 500zł.</t>
  </si>
  <si>
    <t>Część oświatowa subwencji ogólnej– 4.049.392zł.
Część wyrównawcza subwencji ogólnej – 2.745.392zł. w tym:
                                                      - kwota podstawowa – 2.140.904zł.
                                                      - kwota uzupełniająca – 604.488zł.
Część równoważąca subwencji ogólnej - 7.145zł.
Odsetki od lokat – 6.000zł.</t>
  </si>
  <si>
    <t xml:space="preserve">OŚWIATA I WYCHOWANIE                                                                   </t>
  </si>
  <si>
    <t xml:space="preserve">POMOC  SPOŁECZNA                                                                            
</t>
  </si>
  <si>
    <t>GOSPODARKA KOMUNALNA I OCHRONA ŚRODOWISKA</t>
  </si>
  <si>
    <t>Refundacja poniesionych wydatków na realizację w 2006 roku projektu pod nazwą „ Odnowa Centrum Sienna” celem zaspokajania potrzeb społecznych i kulturalnych w ramach pomocy z Sektorowego Programu Operacyjnego „Restrukturyzacja i modernizacja sektora żywnościowego oraz rozwój obszarów wiejskich 2004 – 2006”.</t>
  </si>
  <si>
    <t>Ogółem dochody:</t>
  </si>
  <si>
    <t>010</t>
  </si>
  <si>
    <t>400</t>
  </si>
  <si>
    <t>600</t>
  </si>
  <si>
    <t>700</t>
  </si>
  <si>
    <t>750</t>
  </si>
  <si>
    <t>751</t>
  </si>
  <si>
    <t>754</t>
  </si>
  <si>
    <t>756</t>
  </si>
  <si>
    <t>758</t>
  </si>
  <si>
    <t>801</t>
  </si>
  <si>
    <t>852</t>
  </si>
  <si>
    <t>900</t>
  </si>
  <si>
    <r>
      <t xml:space="preserve">Czynsz dzierżawny za dzierżawę obwodów łowieckich – 2.550zł.                     </t>
    </r>
    <r>
      <rPr>
        <b/>
        <sz val="12"/>
        <rFont val="Arial CE"/>
        <family val="2"/>
      </rPr>
      <t xml:space="preserve">                                                          </t>
    </r>
  </si>
  <si>
    <r>
      <t xml:space="preserve">GOSPODARKA MIESZKANIOWA                                                            
</t>
    </r>
    <r>
      <rPr>
        <b/>
        <sz val="12"/>
        <rFont val="Arial CE"/>
        <family val="2"/>
      </rPr>
      <t xml:space="preserve">
</t>
    </r>
  </si>
  <si>
    <r>
      <t xml:space="preserve">ADMINISTRACJA PUBLICZNA                                                                
</t>
    </r>
    <r>
      <rPr>
        <b/>
        <sz val="12"/>
        <rFont val="Arial CE"/>
        <family val="2"/>
      </rPr>
      <t xml:space="preserve">
</t>
    </r>
  </si>
  <si>
    <r>
      <t xml:space="preserve">DOCHODY OD OSÓB PRAWNYCH, OD OSÓB FIZYCZNYCH I OD INNYCH JEDNOSTEK NIEPOSIADAJĄCYCH OSOBOWOŚCI PRAWNEJ ORAZ WYDATKI ZWIĄZANE Z ICH POBOREM                                      </t>
    </r>
    <r>
      <rPr>
        <sz val="10"/>
        <rFont val="Arial CE"/>
        <family val="2"/>
      </rPr>
      <t xml:space="preserve">
</t>
    </r>
    <r>
      <rPr>
        <b/>
        <sz val="12"/>
        <rFont val="Arial CE"/>
        <family val="2"/>
      </rPr>
      <t xml:space="preserve">
</t>
    </r>
  </si>
  <si>
    <t>ROLNICTWO I ŁOWIECTWO</t>
  </si>
  <si>
    <t>01030</t>
  </si>
  <si>
    <t>01095</t>
  </si>
  <si>
    <t>TRANSPORT I ŁĄCZNOŚĆ</t>
  </si>
  <si>
    <t>60016</t>
  </si>
  <si>
    <t>GOSPODARKA MIESZKANIOWA</t>
  </si>
  <si>
    <t>70005</t>
  </si>
  <si>
    <t>710</t>
  </si>
  <si>
    <t>DZIAŁALNOŚĆ USŁUGOWA</t>
  </si>
  <si>
    <t>71020</t>
  </si>
  <si>
    <t>ADMINISTRACJA PUBLICZNA</t>
  </si>
  <si>
    <t>75011</t>
  </si>
  <si>
    <t>75020</t>
  </si>
  <si>
    <t>75022</t>
  </si>
  <si>
    <t>75023</t>
  </si>
  <si>
    <t>75075</t>
  </si>
  <si>
    <t>75095</t>
  </si>
  <si>
    <t>URZĘDY NACZELNYCH ORGANÓW WŁADZY PAŃSTWOWEJ, KONTROLI OCHRONY PRAWA ORAZ SĄDOWNICTWA</t>
  </si>
  <si>
    <t>75101</t>
  </si>
  <si>
    <t>BEZPIECZEŃSTWO PUBLICZNE I OCHRONA PRZECIWPOŻAROWA</t>
  </si>
  <si>
    <t>75412</t>
  </si>
  <si>
    <t>75414</t>
  </si>
  <si>
    <t>DOCHODY OD OSÓB PRAWNYCH, OD OSÓB FIZYCZNYCH I OD INNYCH JEDNOSTEK NIEPOSIADAJĄCYCH OSOBOWOŚCI PRAWNEJ ORAZ WYDATKI ZWIĄZANE Z ICH POBOREM</t>
  </si>
  <si>
    <t>75647</t>
  </si>
  <si>
    <t>757</t>
  </si>
  <si>
    <t>OBSŁUGA DŁUGU PUBLICZNEGO</t>
  </si>
  <si>
    <t>75702</t>
  </si>
  <si>
    <t>RÓŻNE ROZLICZENIA</t>
  </si>
  <si>
    <t>75818</t>
  </si>
  <si>
    <t>OŚWIATA I WYCHOWANIE</t>
  </si>
  <si>
    <t>80101</t>
  </si>
  <si>
    <t>80103</t>
  </si>
  <si>
    <t>80110</t>
  </si>
  <si>
    <t>80113</t>
  </si>
  <si>
    <t>80120</t>
  </si>
  <si>
    <t>80130</t>
  </si>
  <si>
    <t>80145</t>
  </si>
  <si>
    <t>80146</t>
  </si>
  <si>
    <t>80195</t>
  </si>
  <si>
    <t>851</t>
  </si>
  <si>
    <t>OCHRONA ZDROWIA</t>
  </si>
  <si>
    <t>85154</t>
  </si>
  <si>
    <t>POMOC SPOŁECZNA</t>
  </si>
  <si>
    <t>85202</t>
  </si>
  <si>
    <t>85212</t>
  </si>
  <si>
    <t>85213</t>
  </si>
  <si>
    <t>85214</t>
  </si>
  <si>
    <t>85215</t>
  </si>
  <si>
    <t>85219</t>
  </si>
  <si>
    <t>85228</t>
  </si>
  <si>
    <t>85295</t>
  </si>
  <si>
    <t>854</t>
  </si>
  <si>
    <t>EDUKACYJNA OPIEKA WYCHOWAWCZA</t>
  </si>
  <si>
    <t>85401</t>
  </si>
  <si>
    <t>85495</t>
  </si>
  <si>
    <t>GOSPODARKA KOMUNALNA I OCHRONA Środowiska</t>
  </si>
  <si>
    <t>90003</t>
  </si>
  <si>
    <t>90015</t>
  </si>
  <si>
    <t>90017</t>
  </si>
  <si>
    <t>921</t>
  </si>
  <si>
    <t>KULTURA I OCHRONA DZIEDZICTWA NARODOWEGO</t>
  </si>
  <si>
    <t>92109</t>
  </si>
  <si>
    <t>92116</t>
  </si>
  <si>
    <t>926</t>
  </si>
  <si>
    <t>KULTURA FIZYCZNA I SPORT</t>
  </si>
  <si>
    <t>92605</t>
  </si>
  <si>
    <t>Dochody budżetu gminy na 2007 rok</t>
  </si>
  <si>
    <t xml:space="preserve">Plan 2007r. </t>
  </si>
  <si>
    <t>Izby rolnicze</t>
  </si>
  <si>
    <t>1</t>
  </si>
  <si>
    <t>3</t>
  </si>
  <si>
    <t>Drogi publiczne gminne</t>
  </si>
  <si>
    <t xml:space="preserve">Gospodarka gruntami i nieruchomościami </t>
  </si>
  <si>
    <t xml:space="preserve">Organizacja targów i wystaw </t>
  </si>
  <si>
    <t>Urzędy wojewódzkie</t>
  </si>
  <si>
    <t>Starostwa powiatowe</t>
  </si>
  <si>
    <t>Rady gmin</t>
  </si>
  <si>
    <t>Urzędy gmin</t>
  </si>
  <si>
    <t>Promocja jednostek samorządu terytorialnego</t>
  </si>
  <si>
    <t>Obrona cywilna</t>
  </si>
  <si>
    <t>Ochotnicze straże pożarne</t>
  </si>
  <si>
    <t>Obsługa papierów wartościowych, kredytów i pożyczek jednostek samorządu terytorialnego</t>
  </si>
  <si>
    <t>Świadczenia rodzinne oraz składki na ubezpieczenia emerytalne i rentowe z ubezpieczenia społecznego</t>
  </si>
  <si>
    <t>Ośrodki pomocy społecznej</t>
  </si>
  <si>
    <t>Usługi opiekuńcze i specjalistyczne usługi opiekuńcze</t>
  </si>
  <si>
    <t>Pozostała działalność</t>
  </si>
  <si>
    <t>Oświetlenie ulic, placów i dróg</t>
  </si>
  <si>
    <t>90095</t>
  </si>
  <si>
    <t>Domy i ośrodki kultury, świetlice i kluby</t>
  </si>
  <si>
    <t>Dotacja z FOGR na przebudowę  drogi gminnej do wsi Dębowe Pole - 54.000zł.</t>
  </si>
  <si>
    <t xml:space="preserve">RÓŻNE ROZLICZENIA </t>
  </si>
  <si>
    <t>Środki na realizację projektu Z/2.14/II/2.2/2230/06 „Stypendia dla uczniów Liceum Ogólnokształcącego w Siennie – 2006/2007” w ramach Priorytetu 2 – Wzmocnienie rozwoju zasobów ludzkich w regionach (z wyłączeniem Działania 2.5 – Promocja Przedsiębiorczości) .</t>
  </si>
  <si>
    <t>Źródło dochodów</t>
  </si>
  <si>
    <t>Wpłaty za świadczone usługi opiekuńcze – 9.000zł.
50% dochodów z tytułu zwrotu zaliczki alimentacyjnej przez dłużnika - 600zł.
Dotacja na zadania zlecone - 2.512.000zł. w tym na:
- składki ubezpieczenia zdrowotnego – 9.000zł.
- wypłatę zasiłków stałych – 103.000zł.
- realizację świadczeń rodzinnych i zaliczki alimentacyjnej – 2.400.000zł.
Dotacje na zadania własne - 115.000zł. w tym na:
- utrzymanie GOPS – 82.000zł.
- wypłatę zasiłków okresowych – 19.000zł.                                                  - dożywianie - 14.000zł.</t>
  </si>
  <si>
    <r>
      <t xml:space="preserve">Biblioteki </t>
    </r>
    <r>
      <rPr>
        <sz val="10"/>
        <rFont val="Arial CE"/>
        <family val="2"/>
      </rPr>
      <t xml:space="preserve">        </t>
    </r>
  </si>
  <si>
    <t>75404</t>
  </si>
  <si>
    <t>Komendy wojewódzkie Policji</t>
  </si>
  <si>
    <t>85415</t>
  </si>
  <si>
    <t>Pomoc materialna dla uczniów</t>
  </si>
  <si>
    <t>Szkoły podstawowe</t>
  </si>
  <si>
    <t>Oddziały przedszkolne w szkołach podstawowych</t>
  </si>
  <si>
    <t>Gimnazja</t>
  </si>
  <si>
    <t>Dowożenie uczniów do szkół</t>
  </si>
  <si>
    <t>Licea ogólnokształcące</t>
  </si>
  <si>
    <t>Szkoły zawodowe</t>
  </si>
  <si>
    <t>Świetlice szkolne</t>
  </si>
  <si>
    <t>Zadania w zakresie kultury fizycznej i sportu</t>
  </si>
  <si>
    <t>Zakłady Gospodarki Komunalnej</t>
  </si>
  <si>
    <t>Oczyszczanie miast i wsi</t>
  </si>
  <si>
    <t>Dodatki mieszkaniowe</t>
  </si>
  <si>
    <t>Składki na ubezpieczenia zdrowotne opłacane za osoby pobierające niektóre świadczenia z pomocy społecznej oraz niektóre świadczenia rodzinne</t>
  </si>
  <si>
    <t>Zasiłki i pomoc w naturze oraz sładki na ubezpieczenia emerytalne i rentowe</t>
  </si>
  <si>
    <t>Domy pomocy społecznej</t>
  </si>
  <si>
    <r>
      <t>Przeciwdziałanie alkoholizmowi</t>
    </r>
    <r>
      <rPr>
        <sz val="10"/>
        <rFont val="Arial CE"/>
        <family val="2"/>
      </rPr>
      <t xml:space="preserve">                </t>
    </r>
  </si>
  <si>
    <t>Dokształcanie i doskonalenie nauczycieli</t>
  </si>
  <si>
    <t>Komisje egzaminacyjne</t>
  </si>
  <si>
    <t>Rezerwy ogólne i celowe</t>
  </si>
  <si>
    <t>Pobór podatków , opłat i niepodatkowych należności budżetowych</t>
  </si>
  <si>
    <t>Urzędy naczelnych organów wladzy państwowej, kontroli i ochrony prawa</t>
  </si>
  <si>
    <t>L.p.</t>
  </si>
  <si>
    <t>TREŚĆ</t>
  </si>
  <si>
    <t>Umorzenie</t>
  </si>
  <si>
    <t>Zacią -gnięte</t>
  </si>
  <si>
    <t>Stan na 31.12. 2007</t>
  </si>
  <si>
    <t>Stan na 31.12. 2008</t>
  </si>
  <si>
    <t>Stan na 31.12. 2009</t>
  </si>
  <si>
    <t>Stan na 31.12. 2010</t>
  </si>
  <si>
    <t>Termomodernizacja, modernizacja dróg, wodociąg, sala gimnastyczna</t>
  </si>
  <si>
    <t>Wodociąg Jawor S.</t>
  </si>
  <si>
    <t>Odnowa centrum</t>
  </si>
  <si>
    <t>Kredyt</t>
  </si>
  <si>
    <t>Wodociąg Dębowe Pole</t>
  </si>
  <si>
    <t>Wodociąg Nowe Miasto</t>
  </si>
  <si>
    <t>Termomodernizacja</t>
  </si>
  <si>
    <t>Samochód OSP</t>
  </si>
  <si>
    <t>Pożyczka</t>
  </si>
  <si>
    <t>Wyemitowane obligacje</t>
  </si>
  <si>
    <t>Zobowiązania wymagalne</t>
  </si>
  <si>
    <t xml:space="preserve">Zobowiązania ogółem poz. 1 - 4 </t>
  </si>
  <si>
    <t>Kredyt na pokrycie udziału środków z pomocy wg umowy w ramach SPO</t>
  </si>
  <si>
    <t>Razem poz. 5 - 6</t>
  </si>
  <si>
    <t>Stan na 31.12. 2011</t>
  </si>
  <si>
    <t>Stan na 31.12. 2012</t>
  </si>
  <si>
    <t>Stan na 31.12. 2013</t>
  </si>
  <si>
    <t>Stan na 31.12. 2014</t>
  </si>
  <si>
    <t>Stan na 31.12. 2015</t>
  </si>
  <si>
    <t>Stan na 31.12. 2016</t>
  </si>
  <si>
    <t>Stan na 31.12. 2017</t>
  </si>
  <si>
    <t>Iłża, PKO</t>
  </si>
  <si>
    <t>LATA</t>
  </si>
  <si>
    <t>Modernizacja oświetlenia ulicznego</t>
  </si>
  <si>
    <t>Urząd Gminy Sienno</t>
  </si>
  <si>
    <t>Przebudowa drogi gminnej do wsi Dębowe Pole</t>
  </si>
  <si>
    <t>Budowa świetlicy w Tarnówku</t>
  </si>
  <si>
    <t xml:space="preserve">Ogółem </t>
  </si>
  <si>
    <t>854-85415</t>
  </si>
  <si>
    <t xml:space="preserve">Zintegrowany Program Operacyjny Rozwoju Regionalnego 2004 - 2006 </t>
  </si>
  <si>
    <t>"Stypendia dla uczniów Liceum Ogólnokształcącego w Siennie - 2006/2007"</t>
  </si>
  <si>
    <t>2.2 Wyrównywanie szans edukacyjnych poprzez programy stypendialne</t>
  </si>
  <si>
    <t>2 - Wzmocnienie rozwoju zasobów ludzkich w regionach</t>
  </si>
  <si>
    <t>Klasyfikacja (dział, rozdział)</t>
  </si>
  <si>
    <t>981.700</t>
  </si>
  <si>
    <t>101.700</t>
  </si>
  <si>
    <t>30.000</t>
  </si>
  <si>
    <t>450.000</t>
  </si>
  <si>
    <t>400.000</t>
  </si>
  <si>
    <t>Informacje uzupełniające:</t>
  </si>
  <si>
    <t>Wynik:</t>
  </si>
  <si>
    <t xml:space="preserve">różnica między 1 i 2 (- deficyt) </t>
  </si>
  <si>
    <r>
      <t xml:space="preserve">różnica między 1 i 2 (+ nadwyżka) : </t>
    </r>
    <r>
      <rPr>
        <b/>
        <sz val="10"/>
        <rFont val="Arial CE"/>
        <family val="2"/>
      </rPr>
      <t>981.700zł</t>
    </r>
    <r>
      <rPr>
        <sz val="10"/>
        <rFont val="Arial CE"/>
        <family val="0"/>
      </rPr>
      <t>.</t>
    </r>
  </si>
  <si>
    <t>Nadwyżka zostaje przeznaczona na spłatę zaciągniętych w latach ubiegłych kredytów, pożyczek i wykup obligacji.</t>
  </si>
  <si>
    <t>Dochody
ogółem</t>
  </si>
  <si>
    <t>1.Zakład Usług Komunalnych w Siennie</t>
  </si>
  <si>
    <t>Zakłady budżetowe w tym:</t>
  </si>
  <si>
    <t>Dochody własne jednostek budżetowych w tym:</t>
  </si>
  <si>
    <t>1. Rachunek dochodów własnych ZSOiP w Siennie</t>
  </si>
  <si>
    <t>2. Rachunek dochodów własnych ZS w Jaworze Soleckim</t>
  </si>
  <si>
    <t>Plan przychodów i wydatków zakładów budżetowych</t>
  </si>
  <si>
    <t>Zakład Usług Komunalnych w Siennie</t>
  </si>
  <si>
    <t xml:space="preserve">Stowarzyszenie Rozwoju Wsi Gozdawa </t>
  </si>
  <si>
    <t>Przeznaczenie dotacji</t>
  </si>
  <si>
    <t>Gminny Ośrodek Kultury w Siennie</t>
  </si>
  <si>
    <t>Gminna Biblioteka Publiczna w Siennie</t>
  </si>
  <si>
    <t>Organizacja zajęć opiekuńczo - wychowawczych i profilaktycznych dla dzieci i młodzieży z rodzin z problemami alkoholowymi.</t>
  </si>
  <si>
    <t>Prowadzenie niepublicznej szkoły podstawowej 
w Gozdawie.</t>
  </si>
  <si>
    <t>Prowadzenie niepublicznej szkoły podstawowej 
w Kochanówce.</t>
  </si>
  <si>
    <t>Działalność statutową.</t>
  </si>
  <si>
    <t xml:space="preserve">Dotacja do 1m³ dostarczonych ścieków w wysokosci - 3,85zł.
Planowany zrzut scieków - 26.000 m³.
</t>
  </si>
  <si>
    <t xml:space="preserve">Opłaty za sprzedaż posiłków w stołówce szkolnej. </t>
  </si>
  <si>
    <t>Przychody ogółem</t>
  </si>
  <si>
    <t>Wydatki ogółem</t>
  </si>
  <si>
    <t xml:space="preserve">Stan zobowiązań na 31.12.2006 </t>
  </si>
  <si>
    <t>B.-FOGR           
             54000</t>
  </si>
  <si>
    <t>* wydatki obejmują wydatki bieżące i majątkowe (dotyczące inwestycji rocznych i ujętych w wieloletnim programie inwestycyjnym)</t>
  </si>
  <si>
    <t>Spłaty kredytów zaciągnietych na finansowanie zadań realizowanych z udziałem środków pochodzących z budżetu UE</t>
  </si>
  <si>
    <t>Dotacje celowe na zadania własne gminy realizowane przez podmioty należące i nienależące do sektora finansów publicznych w 2007 r.</t>
  </si>
  <si>
    <t>Spłata
2007</t>
  </si>
  <si>
    <t>Spłata
2008</t>
  </si>
  <si>
    <t>Spłata
2009</t>
  </si>
  <si>
    <t>Spłata
2010</t>
  </si>
  <si>
    <t>Spłata
2011</t>
  </si>
  <si>
    <t>Spłata
2012</t>
  </si>
  <si>
    <t>Spłata
2013</t>
  </si>
  <si>
    <t>Spłata
2014</t>
  </si>
  <si>
    <t>Spłata
2015</t>
  </si>
  <si>
    <t>Spłata
2016</t>
  </si>
  <si>
    <t>Spłata
2017</t>
  </si>
  <si>
    <t>Dotacja na zadania zlecone USC i ewidencja ludności  - 45.061zł. 
5% udziałów w dochodach z tytułu wydanych dowodów osobistych 
– 1.414zł 
Refundacja za telefony i energię elektryczną – 2.600zł. 
Prowizja za usługi PZU – 720zł.  
Refundacja wydatków poniesionych na wynagrodzenia i pochodne z PUP w Lipsku - 4.100zł.</t>
  </si>
  <si>
    <t>Opłata za wynajęcie pomieszczeń w budynku ZSOiP w Siennie – 2.500zł.
Refundacja wydatków poniesionych na wynagrodzenia i pochodne z PUP w Lipsku - 1.180zł.</t>
  </si>
  <si>
    <t>Podatek od działalności gospodarczej opłacany w formie karty podatkowej - 11.000zł.
Podatek od nieruchomości od osób prawnych - 340.000zł.
Podatek od nieruchomości od osób fizycznych - 56.000zł.
Podatek rolny od osób prawnych - 1.575zł.
Podatek rolny od osób fizycznych - 500.000zł.
Podatek leśny od osób prawnych - 6.611zł.
Podatek leśny od osób fizycznych - 21.500zł.
Podatek od środków transportowych - 60.000zł.
Podatek od spadków i darowizn - 2.000zł. 
Podatek od posiadania psów - 300zł.
Opłata targowa – 28.400zł.
Podatek od czynności cywilno –prawnych – 35.000zł.
Zwrot kosztów upomnień – 1.800zł.
Odsetki od nieterminowo regulowanych należności – 2.610zł.
Opłata skarbowa – 14.000zł.
Opłata za zezwolenie na sprzedaż alkoholu – 80.325zł.
Opłata za wpis do rejestru działalności gospodarczej – 3.000zł.
Udziały w podatku dochodowym od osób fizycznych – 805.924zł.
Udziały w podatku dochodowym od osób prawnych – 4.000zł.</t>
  </si>
  <si>
    <t>Prowadzenie drużyn piłki nożnej młodzików, juniorów i seniorów.</t>
  </si>
  <si>
    <t>85195</t>
  </si>
  <si>
    <t>Modernizacja budynku "osrodek zdrowia"</t>
  </si>
  <si>
    <r>
      <t xml:space="preserve">1. Planowane dochody: </t>
    </r>
    <r>
      <rPr>
        <b/>
        <sz val="10"/>
        <rFont val="Arial CE"/>
        <family val="2"/>
      </rPr>
      <t>12.074.522zł.</t>
    </r>
  </si>
  <si>
    <r>
      <t xml:space="preserve">2. Planowane wydatki: </t>
    </r>
    <r>
      <rPr>
        <b/>
        <sz val="10"/>
        <rFont val="Arial CE"/>
        <family val="2"/>
      </rPr>
      <t>11.092.822zł.</t>
    </r>
  </si>
  <si>
    <t>wydatki bieżące</t>
  </si>
  <si>
    <t>wpływy z różnych opłat stanowiace dochody GFOŚiGW</t>
  </si>
  <si>
    <t>Planowane dochody</t>
  </si>
  <si>
    <t>Spłata odsetek</t>
  </si>
  <si>
    <t>Relacja spłaty zadłużenia do dochodów (art. 169 ust. 1)</t>
  </si>
  <si>
    <t xml:space="preserve">Relacja długu do dochodów po uwzględnieniu wyłączeń 
(art. 170 ust. 3) </t>
  </si>
  <si>
    <t>Relacja długu do dochodów 
(art. 170 ust .1)</t>
  </si>
  <si>
    <t>Relacja spłaty zadłużenia do dochodów po uwzględnieniu wyłączeń(art. 169 ust. 3)</t>
  </si>
  <si>
    <t>Stowarzyszenie Rozwoju Wsi Kochanówka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</si>
</sst>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5"/>
      <name val="Arial"/>
      <family val="2"/>
    </font>
    <font>
      <b/>
      <sz val="12"/>
      <name val="Arial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2"/>
      <name val="Arial"/>
      <family val="2"/>
    </font>
    <font>
      <b/>
      <i/>
      <sz val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18" applyFont="1">
      <alignment/>
      <protection/>
    </xf>
    <xf numFmtId="0" fontId="12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0" fillId="2" borderId="1" xfId="18" applyFont="1" applyFill="1" applyBorder="1" applyAlignment="1">
      <alignment horizontal="center" vertical="center" wrapText="1"/>
      <protection/>
    </xf>
    <xf numFmtId="0" fontId="10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3" xfId="18" applyFont="1" applyBorder="1">
      <alignment/>
      <protection/>
    </xf>
    <xf numFmtId="0" fontId="10" fillId="0" borderId="3" xfId="18" applyFont="1" applyBorder="1" applyAlignment="1">
      <alignment horizontal="center"/>
      <protection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18" applyFont="1">
      <alignment/>
      <protection/>
    </xf>
    <xf numFmtId="0" fontId="10" fillId="0" borderId="3" xfId="18" applyFont="1" applyBorder="1">
      <alignment/>
      <protection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vertical="center"/>
    </xf>
    <xf numFmtId="0" fontId="21" fillId="0" borderId="0" xfId="18" applyFont="1">
      <alignment/>
      <protection/>
    </xf>
    <xf numFmtId="0" fontId="11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7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5" fillId="2" borderId="7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24" fillId="0" borderId="2" xfId="0" applyFont="1" applyBorder="1" applyAlignment="1">
      <alignment horizontal="right" vertical="top" wrapText="1"/>
    </xf>
    <xf numFmtId="0" fontId="24" fillId="0" borderId="0" xfId="0" applyFont="1" applyAlignment="1">
      <alignment horizontal="left" vertical="top" wrapText="1"/>
    </xf>
    <xf numFmtId="0" fontId="27" fillId="0" borderId="4" xfId="0" applyFont="1" applyBorder="1" applyAlignment="1">
      <alignment horizontal="right" vertical="top" wrapText="1"/>
    </xf>
    <xf numFmtId="0" fontId="27" fillId="0" borderId="0" xfId="0" applyFont="1" applyAlignment="1">
      <alignment horizontal="left" vertical="top" wrapText="1"/>
    </xf>
    <xf numFmtId="0" fontId="24" fillId="0" borderId="4" xfId="0" applyFont="1" applyBorder="1" applyAlignment="1">
      <alignment horizontal="right" vertical="top" wrapText="1"/>
    </xf>
    <xf numFmtId="0" fontId="24" fillId="0" borderId="1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right" vertical="top" wrapText="1"/>
    </xf>
    <xf numFmtId="0" fontId="16" fillId="0" borderId="4" xfId="0" applyFont="1" applyBorder="1" applyAlignment="1">
      <alignment horizontal="righ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7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/>
    </xf>
    <xf numFmtId="0" fontId="24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0" fontId="24" fillId="0" borderId="3" xfId="0" applyFont="1" applyBorder="1" applyAlignment="1">
      <alignment horizontal="right" vertical="top" wrapText="1"/>
    </xf>
    <xf numFmtId="0" fontId="16" fillId="0" borderId="4" xfId="0" applyFont="1" applyBorder="1" applyAlignment="1">
      <alignment horizontal="right" vertical="top" wrapText="1"/>
    </xf>
    <xf numFmtId="0" fontId="13" fillId="0" borderId="4" xfId="0" applyFont="1" applyBorder="1" applyAlignment="1">
      <alignment horizontal="right" vertical="top" wrapText="1"/>
    </xf>
    <xf numFmtId="0" fontId="13" fillId="0" borderId="3" xfId="0" applyFont="1" applyBorder="1" applyAlignment="1">
      <alignment horizontal="right" vertical="top" wrapText="1"/>
    </xf>
    <xf numFmtId="49" fontId="29" fillId="0" borderId="1" xfId="0" applyNumberFormat="1" applyFont="1" applyBorder="1" applyAlignment="1">
      <alignment horizontal="right" vertical="top" wrapText="1"/>
    </xf>
    <xf numFmtId="49" fontId="30" fillId="0" borderId="1" xfId="0" applyNumberFormat="1" applyFont="1" applyBorder="1" applyAlignment="1">
      <alignment horizontal="right" vertical="top" wrapText="1"/>
    </xf>
    <xf numFmtId="0" fontId="29" fillId="0" borderId="1" xfId="0" applyNumberFormat="1" applyFont="1" applyBorder="1" applyAlignment="1">
      <alignment horizontal="left" vertical="top" wrapText="1"/>
    </xf>
    <xf numFmtId="0" fontId="31" fillId="0" borderId="1" xfId="0" applyFont="1" applyBorder="1" applyAlignment="1">
      <alignment horizontal="right" vertical="top" wrapText="1"/>
    </xf>
    <xf numFmtId="0" fontId="32" fillId="0" borderId="4" xfId="0" applyFont="1" applyBorder="1" applyAlignment="1">
      <alignment horizontal="right" vertical="top" wrapText="1"/>
    </xf>
    <xf numFmtId="0" fontId="31" fillId="0" borderId="4" xfId="0" applyFont="1" applyBorder="1" applyAlignment="1">
      <alignment horizontal="right" vertical="top" wrapText="1"/>
    </xf>
    <xf numFmtId="0" fontId="32" fillId="0" borderId="0" xfId="0" applyFont="1" applyAlignment="1">
      <alignment horizontal="left" vertical="top" wrapText="1"/>
    </xf>
    <xf numFmtId="0" fontId="30" fillId="0" borderId="1" xfId="0" applyNumberFormat="1" applyFont="1" applyBorder="1" applyAlignment="1">
      <alignment horizontal="left" vertical="top" wrapText="1"/>
    </xf>
    <xf numFmtId="0" fontId="33" fillId="0" borderId="1" xfId="0" applyFont="1" applyBorder="1" applyAlignment="1">
      <alignment horizontal="right" vertical="top" wrapText="1"/>
    </xf>
    <xf numFmtId="0" fontId="33" fillId="0" borderId="4" xfId="0" applyFont="1" applyBorder="1" applyAlignment="1">
      <alignment horizontal="right" vertical="top" wrapText="1"/>
    </xf>
    <xf numFmtId="0" fontId="33" fillId="0" borderId="0" xfId="0" applyFont="1" applyAlignment="1">
      <alignment horizontal="left" vertical="top" wrapText="1"/>
    </xf>
    <xf numFmtId="0" fontId="34" fillId="0" borderId="4" xfId="0" applyFont="1" applyBorder="1" applyAlignment="1">
      <alignment horizontal="right" vertical="top" wrapText="1"/>
    </xf>
    <xf numFmtId="0" fontId="34" fillId="0" borderId="0" xfId="0" applyFont="1" applyAlignment="1">
      <alignment horizontal="left" vertical="top" wrapText="1"/>
    </xf>
    <xf numFmtId="0" fontId="7" fillId="0" borderId="7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4" fillId="0" borderId="0" xfId="0" applyFont="1" applyAlignment="1">
      <alignment horizontal="center"/>
    </xf>
    <xf numFmtId="0" fontId="35" fillId="0" borderId="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4" fillId="3" borderId="1" xfId="0" applyFont="1" applyFill="1" applyBorder="1" applyAlignment="1">
      <alignment horizontal="center" vertical="top"/>
    </xf>
    <xf numFmtId="0" fontId="35" fillId="3" borderId="1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35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8" fillId="0" borderId="9" xfId="0" applyFont="1" applyBorder="1" applyAlignment="1">
      <alignment/>
    </xf>
    <xf numFmtId="0" fontId="24" fillId="0" borderId="4" xfId="0" applyFont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right" vertical="top" wrapText="1"/>
    </xf>
    <xf numFmtId="49" fontId="5" fillId="0" borderId="8" xfId="0" applyNumberFormat="1" applyFont="1" applyBorder="1" applyAlignment="1">
      <alignment horizontal="righ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6" fillId="0" borderId="8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right" vertical="top" wrapText="1"/>
    </xf>
    <xf numFmtId="0" fontId="16" fillId="0" borderId="3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10" fillId="0" borderId="3" xfId="18" applyFont="1" applyBorder="1">
      <alignment/>
      <protection/>
    </xf>
    <xf numFmtId="0" fontId="26" fillId="0" borderId="0" xfId="0" applyFont="1" applyAlignment="1">
      <alignment horizontal="right" vertical="top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top" wrapText="1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5" fillId="0" borderId="8" xfId="0" applyNumberFormat="1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0" fillId="0" borderId="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/>
    </xf>
    <xf numFmtId="0" fontId="35" fillId="4" borderId="0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35" fillId="2" borderId="9" xfId="0" applyFont="1" applyFill="1" applyBorder="1" applyAlignment="1">
      <alignment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/>
    </xf>
    <xf numFmtId="0" fontId="35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/>
    </xf>
    <xf numFmtId="0" fontId="35" fillId="4" borderId="1" xfId="0" applyFont="1" applyFill="1" applyBorder="1" applyAlignment="1">
      <alignment horizontal="center" vertical="top" wrapText="1"/>
    </xf>
    <xf numFmtId="0" fontId="35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/>
    </xf>
    <xf numFmtId="0" fontId="35" fillId="4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0" fillId="4" borderId="12" xfId="0" applyFill="1" applyBorder="1" applyAlignment="1">
      <alignment horizontal="center"/>
    </xf>
    <xf numFmtId="0" fontId="35" fillId="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10" fontId="8" fillId="0" borderId="12" xfId="0" applyNumberFormat="1" applyFont="1" applyBorder="1" applyAlignment="1">
      <alignment/>
    </xf>
    <xf numFmtId="0" fontId="38" fillId="0" borderId="0" xfId="18" applyFont="1" applyAlignment="1">
      <alignment horizontal="center"/>
      <protection/>
    </xf>
    <xf numFmtId="0" fontId="39" fillId="0" borderId="0" xfId="18" applyFont="1">
      <alignment/>
      <protection/>
    </xf>
    <xf numFmtId="0" fontId="10" fillId="0" borderId="0" xfId="18" applyFont="1" applyBorder="1" applyAlignment="1">
      <alignment horizontal="center"/>
      <protection/>
    </xf>
    <xf numFmtId="0" fontId="10" fillId="0" borderId="0" xfId="18" applyFont="1" applyBorder="1">
      <alignment/>
      <protection/>
    </xf>
    <xf numFmtId="0" fontId="4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4" borderId="0" xfId="0" applyFont="1" applyFill="1" applyAlignment="1">
      <alignment/>
    </xf>
    <xf numFmtId="0" fontId="40" fillId="0" borderId="1" xfId="0" applyFont="1" applyBorder="1" applyAlignment="1">
      <alignment horizontal="left" vertical="top" wrapText="1"/>
    </xf>
    <xf numFmtId="0" fontId="11" fillId="0" borderId="3" xfId="18" applyFont="1" applyBorder="1" applyAlignment="1">
      <alignment horizontal="center" vertical="center"/>
      <protection/>
    </xf>
    <xf numFmtId="0" fontId="10" fillId="2" borderId="1" xfId="18" applyFont="1" applyFill="1" applyBorder="1" applyAlignment="1">
      <alignment horizontal="center" vertical="center" wrapText="1"/>
      <protection/>
    </xf>
    <xf numFmtId="0" fontId="11" fillId="0" borderId="13" xfId="18" applyFont="1" applyBorder="1" applyAlignment="1">
      <alignment horizontal="left" vertical="top"/>
      <protection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1" fillId="0" borderId="12" xfId="18" applyFont="1" applyBorder="1" applyAlignment="1">
      <alignment horizontal="left" vertical="top"/>
      <protection/>
    </xf>
    <xf numFmtId="0" fontId="4" fillId="0" borderId="1" xfId="0" applyFont="1" applyBorder="1" applyAlignment="1">
      <alignment horizontal="left" vertical="center"/>
    </xf>
    <xf numFmtId="0" fontId="10" fillId="0" borderId="1" xfId="18" applyFont="1" applyBorder="1" applyAlignment="1">
      <alignment horizontal="center"/>
      <protection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5" fillId="2" borderId="1" xfId="0" applyNumberFormat="1" applyFont="1" applyFill="1" applyBorder="1" applyAlignment="1">
      <alignment horizontal="center" vertical="center" textRotation="93"/>
    </xf>
    <xf numFmtId="0" fontId="0" fillId="0" borderId="1" xfId="0" applyBorder="1" applyAlignment="1">
      <alignment vertical="center" textRotation="93"/>
    </xf>
    <xf numFmtId="49" fontId="5" fillId="0" borderId="9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11" fillId="0" borderId="18" xfId="18" applyFont="1" applyBorder="1" applyAlignment="1">
      <alignment horizontal="left" vertical="top"/>
      <protection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0" fillId="2" borderId="1" xfId="18" applyFont="1" applyFill="1" applyBorder="1" applyAlignment="1">
      <alignment horizontal="center" vertical="center"/>
      <protection/>
    </xf>
    <xf numFmtId="0" fontId="38" fillId="0" borderId="0" xfId="18" applyFont="1" applyAlignment="1">
      <alignment horizontal="center"/>
      <protection/>
    </xf>
    <xf numFmtId="0" fontId="10" fillId="0" borderId="9" xfId="18" applyFont="1" applyBorder="1" applyAlignment="1">
      <alignment horizontal="center"/>
      <protection/>
    </xf>
    <xf numFmtId="0" fontId="10" fillId="0" borderId="7" xfId="18" applyFont="1" applyBorder="1" applyAlignment="1">
      <alignment horizontal="center"/>
      <protection/>
    </xf>
    <xf numFmtId="0" fontId="10" fillId="0" borderId="21" xfId="18" applyFont="1" applyBorder="1" applyAlignment="1">
      <alignment horizontal="center"/>
      <protection/>
    </xf>
    <xf numFmtId="0" fontId="10" fillId="0" borderId="22" xfId="18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9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0" fontId="35" fillId="0" borderId="9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35" fillId="3" borderId="9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35" fillId="2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35" fillId="2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5" fillId="2" borderId="5" xfId="0" applyFont="1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textRotation="90" wrapText="1"/>
    </xf>
    <xf numFmtId="0" fontId="35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8" xfId="0" applyFill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textRotation="90" wrapText="1"/>
    </xf>
    <xf numFmtId="0" fontId="35" fillId="0" borderId="8" xfId="0" applyFont="1" applyBorder="1" applyAlignment="1">
      <alignment horizontal="center" textRotation="90" wrapText="1"/>
    </xf>
    <xf numFmtId="0" fontId="3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35" fillId="0" borderId="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35" fillId="4" borderId="0" xfId="0" applyFont="1" applyFill="1" applyAlignment="1">
      <alignment/>
    </xf>
    <xf numFmtId="0" fontId="4" fillId="5" borderId="1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vertical="center" wrapText="1"/>
    </xf>
    <xf numFmtId="0" fontId="0" fillId="5" borderId="16" xfId="0" applyFill="1" applyBorder="1" applyAlignment="1">
      <alignment/>
    </xf>
    <xf numFmtId="0" fontId="0" fillId="5" borderId="7" xfId="0" applyFill="1" applyBorder="1" applyAlignment="1">
      <alignment/>
    </xf>
    <xf numFmtId="0" fontId="8" fillId="5" borderId="1" xfId="0" applyFont="1" applyFill="1" applyBorder="1" applyAlignment="1">
      <alignment/>
    </xf>
    <xf numFmtId="0" fontId="35" fillId="5" borderId="9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5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right"/>
    </xf>
    <xf numFmtId="0" fontId="4" fillId="5" borderId="16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8" fillId="2" borderId="9" xfId="0" applyFont="1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7" xfId="0" applyFill="1" applyBorder="1" applyAlignment="1">
      <alignment wrapText="1"/>
    </xf>
    <xf numFmtId="10" fontId="8" fillId="2" borderId="1" xfId="0" applyNumberFormat="1" applyFont="1" applyFill="1" applyBorder="1" applyAlignment="1">
      <alignment/>
    </xf>
    <xf numFmtId="10" fontId="8" fillId="2" borderId="9" xfId="0" applyNumberFormat="1" applyFont="1" applyFill="1" applyBorder="1" applyAlignment="1">
      <alignment/>
    </xf>
    <xf numFmtId="10" fontId="8" fillId="4" borderId="1" xfId="0" applyNumberFormat="1" applyFont="1" applyFill="1" applyBorder="1" applyAlignment="1">
      <alignment/>
    </xf>
    <xf numFmtId="10" fontId="8" fillId="4" borderId="9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pane ySplit="5" topLeftCell="BM6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6.75390625" style="57" customWidth="1"/>
    <col min="2" max="2" width="45.75390625" style="57" customWidth="1"/>
    <col min="3" max="3" width="60.75390625" style="63" customWidth="1"/>
    <col min="4" max="4" width="14.75390625" style="64" customWidth="1"/>
  </cols>
  <sheetData>
    <row r="1" spans="1:4" ht="18">
      <c r="A1" s="260" t="s">
        <v>231</v>
      </c>
      <c r="B1" s="260"/>
      <c r="C1" s="261"/>
      <c r="D1" s="261"/>
    </row>
    <row r="2" spans="1:4" s="59" customFormat="1" ht="15.75">
      <c r="A2" s="67"/>
      <c r="B2" s="67"/>
      <c r="C2" s="72"/>
      <c r="D2" s="72"/>
    </row>
    <row r="3" spans="1:4" s="59" customFormat="1" ht="15.75">
      <c r="A3" s="57"/>
      <c r="B3" s="57"/>
      <c r="C3" s="58"/>
      <c r="D3" s="76" t="s">
        <v>27</v>
      </c>
    </row>
    <row r="4" spans="1:4" s="56" customFormat="1" ht="15.75">
      <c r="A4" s="65" t="s">
        <v>2</v>
      </c>
      <c r="B4" s="87" t="s">
        <v>14</v>
      </c>
      <c r="C4" s="65" t="s">
        <v>257</v>
      </c>
      <c r="D4" s="66" t="s">
        <v>232</v>
      </c>
    </row>
    <row r="5" spans="1:4" s="75" customFormat="1" ht="6" customHeight="1">
      <c r="A5" s="262" t="s">
        <v>234</v>
      </c>
      <c r="B5" s="263"/>
      <c r="C5" s="73">
        <v>2</v>
      </c>
      <c r="D5" s="74" t="s">
        <v>235</v>
      </c>
    </row>
    <row r="6" spans="1:4" s="62" customFormat="1" ht="15.75">
      <c r="A6" s="86" t="s">
        <v>149</v>
      </c>
      <c r="B6" s="69" t="s">
        <v>134</v>
      </c>
      <c r="C6" s="60" t="s">
        <v>161</v>
      </c>
      <c r="D6" s="61">
        <v>2550</v>
      </c>
    </row>
    <row r="7" spans="1:4" ht="31.5">
      <c r="A7" s="86" t="s">
        <v>150</v>
      </c>
      <c r="B7" s="69" t="s">
        <v>135</v>
      </c>
      <c r="C7" s="60" t="s">
        <v>136</v>
      </c>
      <c r="D7" s="61">
        <v>42000</v>
      </c>
    </row>
    <row r="8" spans="1:4" s="64" customFormat="1" ht="31.5">
      <c r="A8" s="86" t="s">
        <v>151</v>
      </c>
      <c r="B8" s="69" t="s">
        <v>137</v>
      </c>
      <c r="C8" s="60" t="s">
        <v>254</v>
      </c>
      <c r="D8" s="61">
        <v>54000</v>
      </c>
    </row>
    <row r="9" spans="1:4" ht="47.25">
      <c r="A9" s="86" t="s">
        <v>152</v>
      </c>
      <c r="B9" s="69" t="s">
        <v>162</v>
      </c>
      <c r="C9" s="60" t="s">
        <v>138</v>
      </c>
      <c r="D9" s="61">
        <v>31280</v>
      </c>
    </row>
    <row r="10" spans="1:4" ht="89.25">
      <c r="A10" s="86" t="s">
        <v>153</v>
      </c>
      <c r="B10" s="69" t="s">
        <v>163</v>
      </c>
      <c r="C10" s="60" t="s">
        <v>372</v>
      </c>
      <c r="D10" s="61">
        <v>53895</v>
      </c>
    </row>
    <row r="11" spans="1:4" ht="63">
      <c r="A11" s="86" t="s">
        <v>154</v>
      </c>
      <c r="B11" s="69" t="s">
        <v>139</v>
      </c>
      <c r="C11" s="60" t="s">
        <v>140</v>
      </c>
      <c r="D11" s="61">
        <v>1063</v>
      </c>
    </row>
    <row r="12" spans="1:4" ht="31.5">
      <c r="A12" s="86" t="s">
        <v>155</v>
      </c>
      <c r="B12" s="69" t="s">
        <v>141</v>
      </c>
      <c r="C12" s="60" t="s">
        <v>142</v>
      </c>
      <c r="D12" s="61">
        <v>500</v>
      </c>
    </row>
    <row r="13" spans="1:4" ht="255">
      <c r="A13" s="86" t="s">
        <v>156</v>
      </c>
      <c r="B13" s="69" t="s">
        <v>164</v>
      </c>
      <c r="C13" s="60" t="s">
        <v>374</v>
      </c>
      <c r="D13" s="61">
        <v>1974045</v>
      </c>
    </row>
    <row r="14" spans="1:4" ht="102">
      <c r="A14" s="86" t="s">
        <v>157</v>
      </c>
      <c r="B14" s="69" t="s">
        <v>255</v>
      </c>
      <c r="C14" s="60" t="s">
        <v>143</v>
      </c>
      <c r="D14" s="61">
        <v>6807929</v>
      </c>
    </row>
    <row r="15" spans="1:4" ht="51">
      <c r="A15" s="86" t="s">
        <v>158</v>
      </c>
      <c r="B15" s="69" t="s">
        <v>144</v>
      </c>
      <c r="C15" s="60" t="s">
        <v>373</v>
      </c>
      <c r="D15" s="61">
        <v>3680</v>
      </c>
    </row>
    <row r="16" spans="1:4" ht="153">
      <c r="A16" s="86" t="s">
        <v>159</v>
      </c>
      <c r="B16" s="69" t="s">
        <v>145</v>
      </c>
      <c r="C16" s="88" t="s">
        <v>258</v>
      </c>
      <c r="D16" s="61">
        <v>2636600</v>
      </c>
    </row>
    <row r="17" spans="1:4" ht="63.75">
      <c r="A17" s="86" t="s">
        <v>216</v>
      </c>
      <c r="B17" s="69" t="s">
        <v>217</v>
      </c>
      <c r="C17" s="249" t="s">
        <v>256</v>
      </c>
      <c r="D17" s="61">
        <v>16980</v>
      </c>
    </row>
    <row r="18" spans="1:4" ht="63.75">
      <c r="A18" s="86" t="s">
        <v>160</v>
      </c>
      <c r="B18" s="69" t="s">
        <v>146</v>
      </c>
      <c r="C18" s="249" t="s">
        <v>147</v>
      </c>
      <c r="D18" s="61">
        <v>450000</v>
      </c>
    </row>
    <row r="19" spans="1:4" s="59" customFormat="1" ht="15.75" customHeight="1">
      <c r="A19" s="264" t="s">
        <v>148</v>
      </c>
      <c r="B19" s="265"/>
      <c r="C19" s="119"/>
      <c r="D19" s="61">
        <f>SUM(D6:D18)</f>
        <v>12074522</v>
      </c>
    </row>
  </sheetData>
  <mergeCells count="3">
    <mergeCell ref="A1:D1"/>
    <mergeCell ref="A5:B5"/>
    <mergeCell ref="A19:B19"/>
  </mergeCells>
  <printOptions/>
  <pageMargins left="0.7874015748031497" right="0.7874015748031497" top="1.4960629921259843" bottom="0.7874015748031497" header="0.5118110236220472" footer="0.5118110236220472"/>
  <pageSetup horizontalDpi="360" verticalDpi="360" orientation="landscape" paperSize="9" r:id="rId1"/>
  <headerFooter alignWithMargins="0">
    <oddHeader>&amp;RZałącznik nr 1
do uchwały nr IV/20/2006 Rady Gminy Sienno
z dnia 29 grudnia 2006r.</oddHeader>
    <oddFooter>&amp;CStrona &amp;P z &amp;N</oddFooter>
  </headerFooter>
  <rowBreaks count="1" manualBreakCount="1">
    <brk id="1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G11"/>
  <sheetViews>
    <sheetView workbookViewId="0" topLeftCell="A1">
      <selection activeCell="F10" sqref="F10"/>
    </sheetView>
  </sheetViews>
  <sheetFormatPr defaultColWidth="9.00390625" defaultRowHeight="12.75"/>
  <cols>
    <col min="1" max="1" width="1.75390625" style="0" customWidth="1"/>
    <col min="2" max="2" width="4.125" style="0" customWidth="1"/>
    <col min="3" max="3" width="8.125" style="0" customWidth="1"/>
    <col min="4" max="4" width="10.00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3" spans="2:7" ht="19.5" customHeight="1">
      <c r="B3" s="269" t="s">
        <v>56</v>
      </c>
      <c r="C3" s="269"/>
      <c r="D3" s="269"/>
      <c r="E3" s="269"/>
      <c r="F3" s="269"/>
      <c r="G3" s="269"/>
    </row>
    <row r="4" spans="5:7" ht="19.5" customHeight="1">
      <c r="E4" s="5"/>
      <c r="F4" s="5"/>
      <c r="G4" s="5"/>
    </row>
    <row r="5" spans="5:7" ht="19.5" customHeight="1">
      <c r="E5" s="1"/>
      <c r="F5" s="1"/>
      <c r="G5" s="195" t="s">
        <v>27</v>
      </c>
    </row>
    <row r="6" spans="2:7" ht="19.5" customHeight="1">
      <c r="B6" s="258" t="s">
        <v>40</v>
      </c>
      <c r="C6" s="258" t="s">
        <v>2</v>
      </c>
      <c r="D6" s="258" t="s">
        <v>3</v>
      </c>
      <c r="E6" s="259" t="s">
        <v>54</v>
      </c>
      <c r="F6" s="259" t="s">
        <v>55</v>
      </c>
      <c r="G6" s="259" t="s">
        <v>28</v>
      </c>
    </row>
    <row r="7" spans="2:7" ht="19.5" customHeight="1">
      <c r="B7" s="258"/>
      <c r="C7" s="258"/>
      <c r="D7" s="258"/>
      <c r="E7" s="259"/>
      <c r="F7" s="259"/>
      <c r="G7" s="259"/>
    </row>
    <row r="8" spans="2:7" ht="19.5" customHeight="1">
      <c r="B8" s="258"/>
      <c r="C8" s="258"/>
      <c r="D8" s="258"/>
      <c r="E8" s="259"/>
      <c r="F8" s="259"/>
      <c r="G8" s="259"/>
    </row>
    <row r="9" spans="2:7" ht="7.5" customHeight="1">
      <c r="B9" s="16">
        <v>1</v>
      </c>
      <c r="C9" s="16">
        <v>2</v>
      </c>
      <c r="D9" s="16">
        <v>3</v>
      </c>
      <c r="E9" s="16">
        <v>5</v>
      </c>
      <c r="F9" s="16">
        <v>6</v>
      </c>
      <c r="G9" s="16">
        <v>7</v>
      </c>
    </row>
    <row r="10" spans="2:7" ht="77.25" thickBot="1">
      <c r="B10" s="199" t="s">
        <v>9</v>
      </c>
      <c r="C10" s="200">
        <v>900</v>
      </c>
      <c r="D10" s="200">
        <v>90017</v>
      </c>
      <c r="E10" s="197" t="s">
        <v>343</v>
      </c>
      <c r="F10" s="198" t="s">
        <v>352</v>
      </c>
      <c r="G10" s="200">
        <v>100100</v>
      </c>
    </row>
    <row r="11" spans="2:7" s="163" customFormat="1" ht="30" customHeight="1">
      <c r="B11" s="301" t="s">
        <v>100</v>
      </c>
      <c r="C11" s="302"/>
      <c r="D11" s="302"/>
      <c r="E11" s="303"/>
      <c r="F11" s="180"/>
      <c r="G11" s="190">
        <f>SUM(G10)</f>
        <v>100100</v>
      </c>
    </row>
  </sheetData>
  <mergeCells count="8">
    <mergeCell ref="B3:G3"/>
    <mergeCell ref="B11:E11"/>
    <mergeCell ref="G6:G8"/>
    <mergeCell ref="E6:E8"/>
    <mergeCell ref="F6:F8"/>
    <mergeCell ref="B6:B8"/>
    <mergeCell ref="C6:C8"/>
    <mergeCell ref="D6:D8"/>
  </mergeCells>
  <printOptions horizontalCentered="1"/>
  <pageMargins left="0.3937007874015748" right="0.3937007874015748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nr VI/20/2006 Rady Gminy Sienno
z dnia  29 grudnia 2006r.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9" sqref="D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5" width="41.625" style="1" customWidth="1"/>
    <col min="6" max="7" width="22.375" style="1" customWidth="1"/>
    <col min="8" max="16384" width="9.125" style="1" customWidth="1"/>
  </cols>
  <sheetData>
    <row r="1" spans="1:7" ht="19.5" customHeight="1">
      <c r="A1" s="271" t="s">
        <v>121</v>
      </c>
      <c r="B1" s="271"/>
      <c r="C1" s="271"/>
      <c r="D1" s="271"/>
      <c r="E1" s="271"/>
      <c r="F1" s="271"/>
      <c r="G1" s="12"/>
    </row>
    <row r="2" spans="4:7" ht="19.5" customHeight="1">
      <c r="D2" s="5"/>
      <c r="E2" s="5"/>
      <c r="F2" s="5"/>
      <c r="G2" s="5"/>
    </row>
    <row r="3" spans="6:7" ht="19.5" customHeight="1">
      <c r="F3" s="195" t="s">
        <v>27</v>
      </c>
      <c r="G3" s="9"/>
    </row>
    <row r="4" spans="1:7" ht="19.5" customHeight="1">
      <c r="A4" s="13" t="s">
        <v>40</v>
      </c>
      <c r="B4" s="13" t="s">
        <v>2</v>
      </c>
      <c r="C4" s="13" t="s">
        <v>3</v>
      </c>
      <c r="D4" s="13" t="s">
        <v>31</v>
      </c>
      <c r="E4" s="13" t="s">
        <v>345</v>
      </c>
      <c r="F4" s="13" t="s">
        <v>30</v>
      </c>
      <c r="G4" s="201"/>
    </row>
    <row r="5" spans="1:7" ht="7.5" customHeight="1">
      <c r="A5" s="16">
        <v>1</v>
      </c>
      <c r="B5" s="16">
        <v>2</v>
      </c>
      <c r="C5" s="16">
        <v>3</v>
      </c>
      <c r="D5" s="16">
        <v>5</v>
      </c>
      <c r="E5" s="16"/>
      <c r="F5" s="16">
        <v>6</v>
      </c>
      <c r="G5" s="202"/>
    </row>
    <row r="6" spans="1:7" ht="30" customHeight="1">
      <c r="A6" s="186" t="s">
        <v>9</v>
      </c>
      <c r="B6" s="23">
        <v>801</v>
      </c>
      <c r="C6" s="23">
        <v>80101</v>
      </c>
      <c r="D6" s="207" t="s">
        <v>344</v>
      </c>
      <c r="E6" s="196" t="s">
        <v>349</v>
      </c>
      <c r="F6" s="23">
        <v>192210</v>
      </c>
      <c r="G6" s="203"/>
    </row>
    <row r="7" spans="1:7" ht="30" customHeight="1">
      <c r="A7" s="188" t="s">
        <v>10</v>
      </c>
      <c r="B7" s="25">
        <v>801</v>
      </c>
      <c r="C7" s="25">
        <v>80101</v>
      </c>
      <c r="D7" s="246" t="s">
        <v>388</v>
      </c>
      <c r="E7" s="247" t="s">
        <v>350</v>
      </c>
      <c r="F7" s="25">
        <v>197790</v>
      </c>
      <c r="G7" s="203"/>
    </row>
    <row r="8" spans="1:7" ht="30" customHeight="1">
      <c r="A8" s="188" t="s">
        <v>11</v>
      </c>
      <c r="B8" s="25">
        <v>921</v>
      </c>
      <c r="C8" s="25">
        <v>92109</v>
      </c>
      <c r="D8" s="208" t="s">
        <v>346</v>
      </c>
      <c r="E8" s="204" t="s">
        <v>351</v>
      </c>
      <c r="F8" s="25">
        <v>116000</v>
      </c>
      <c r="G8" s="203"/>
    </row>
    <row r="9" spans="1:7" ht="30" customHeight="1" thickBot="1">
      <c r="A9" s="215" t="s">
        <v>1</v>
      </c>
      <c r="B9" s="209">
        <v>921</v>
      </c>
      <c r="C9" s="209">
        <v>92116</v>
      </c>
      <c r="D9" s="210" t="s">
        <v>347</v>
      </c>
      <c r="E9" s="211" t="s">
        <v>351</v>
      </c>
      <c r="F9" s="209">
        <v>86000</v>
      </c>
      <c r="G9" s="203"/>
    </row>
    <row r="10" spans="1:7" s="206" customFormat="1" ht="30" customHeight="1">
      <c r="A10" s="304" t="s">
        <v>100</v>
      </c>
      <c r="B10" s="305"/>
      <c r="C10" s="305"/>
      <c r="D10" s="305"/>
      <c r="E10" s="306"/>
      <c r="F10" s="190">
        <f>SUM(F6:F9)</f>
        <v>592000</v>
      </c>
      <c r="G10" s="205"/>
    </row>
    <row r="12" ht="12.75">
      <c r="A12" s="53" t="s">
        <v>122</v>
      </c>
    </row>
    <row r="13" ht="12.75">
      <c r="A13" s="48" t="s">
        <v>123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10
do uchwały nr IV/20/2006  Rady Gminy Sienno
z dnia  29 grudnia 2006r.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D15" sqref="D1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2" spans="1:5" ht="48.75" customHeight="1">
      <c r="A2" s="271" t="s">
        <v>360</v>
      </c>
      <c r="B2" s="271"/>
      <c r="C2" s="271"/>
      <c r="D2" s="271"/>
      <c r="E2" s="271"/>
    </row>
    <row r="3" spans="4:5" ht="19.5" customHeight="1">
      <c r="D3" s="5"/>
      <c r="E3" s="5"/>
    </row>
    <row r="4" spans="4:5" ht="19.5" customHeight="1">
      <c r="D4" s="1"/>
      <c r="E4" s="8" t="s">
        <v>27</v>
      </c>
    </row>
    <row r="5" spans="1:5" ht="19.5" customHeight="1">
      <c r="A5" s="13" t="s">
        <v>40</v>
      </c>
      <c r="B5" s="13" t="s">
        <v>2</v>
      </c>
      <c r="C5" s="13" t="s">
        <v>3</v>
      </c>
      <c r="D5" s="13" t="s">
        <v>29</v>
      </c>
      <c r="E5" s="13" t="s">
        <v>30</v>
      </c>
    </row>
    <row r="6" spans="1:5" s="47" customFormat="1" ht="7.5" customHeight="1">
      <c r="A6" s="16">
        <v>1</v>
      </c>
      <c r="B6" s="16">
        <v>2</v>
      </c>
      <c r="C6" s="16">
        <v>3</v>
      </c>
      <c r="D6" s="16">
        <v>5</v>
      </c>
      <c r="E6" s="16">
        <v>6</v>
      </c>
    </row>
    <row r="7" spans="1:5" ht="38.25">
      <c r="A7" s="186" t="s">
        <v>9</v>
      </c>
      <c r="B7" s="173">
        <v>851</v>
      </c>
      <c r="C7" s="173">
        <v>85154</v>
      </c>
      <c r="D7" s="196" t="s">
        <v>348</v>
      </c>
      <c r="E7" s="173">
        <v>20000</v>
      </c>
    </row>
    <row r="8" spans="1:5" ht="26.25" thickBot="1">
      <c r="A8" s="212" t="s">
        <v>10</v>
      </c>
      <c r="B8" s="214">
        <v>926</v>
      </c>
      <c r="C8" s="214">
        <v>92605</v>
      </c>
      <c r="D8" s="211" t="s">
        <v>375</v>
      </c>
      <c r="E8" s="213">
        <v>45000</v>
      </c>
    </row>
    <row r="9" spans="1:5" s="191" customFormat="1" ht="30" customHeight="1">
      <c r="A9" s="304" t="s">
        <v>100</v>
      </c>
      <c r="B9" s="305"/>
      <c r="C9" s="305"/>
      <c r="D9" s="306"/>
      <c r="E9" s="190">
        <f>SUM(E7:E8)</f>
        <v>65000</v>
      </c>
    </row>
  </sheetData>
  <mergeCells count="2">
    <mergeCell ref="A2:E2"/>
    <mergeCell ref="A9:D9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
do uchwały nr IV/20/2006 Rady Gminy Sienno
z dnia  29 grudnia 2006r.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9" sqref="B9:D9"/>
    </sheetView>
  </sheetViews>
  <sheetFormatPr defaultColWidth="9.00390625" defaultRowHeight="12.75"/>
  <cols>
    <col min="1" max="1" width="5.75390625" style="1" customWidth="1"/>
    <col min="2" max="3" width="10.75390625" style="1" customWidth="1"/>
    <col min="4" max="4" width="50.75390625" style="1" customWidth="1"/>
    <col min="5" max="5" width="17.75390625" style="1" customWidth="1"/>
    <col min="6" max="16384" width="9.125" style="1" customWidth="1"/>
  </cols>
  <sheetData>
    <row r="1" spans="2:12" ht="19.5" customHeight="1">
      <c r="B1" s="269" t="s">
        <v>24</v>
      </c>
      <c r="C1" s="269"/>
      <c r="D1" s="269"/>
      <c r="E1" s="269"/>
      <c r="F1" s="5"/>
      <c r="G1" s="5"/>
      <c r="H1" s="5"/>
      <c r="I1" s="5"/>
      <c r="J1" s="5"/>
      <c r="K1" s="5"/>
      <c r="L1" s="5"/>
    </row>
    <row r="2" spans="2:9" ht="19.5" customHeight="1">
      <c r="B2" s="269" t="s">
        <v>32</v>
      </c>
      <c r="C2" s="269"/>
      <c r="D2" s="269"/>
      <c r="E2" s="269"/>
      <c r="F2" s="5"/>
      <c r="G2" s="5"/>
      <c r="H2" s="5"/>
      <c r="I2" s="5"/>
    </row>
    <row r="4" ht="12.75">
      <c r="E4" s="77" t="s">
        <v>27</v>
      </c>
    </row>
    <row r="5" spans="1:12" ht="19.5" customHeight="1">
      <c r="A5" s="13" t="s">
        <v>40</v>
      </c>
      <c r="B5" s="218" t="s">
        <v>2</v>
      </c>
      <c r="C5" s="218" t="s">
        <v>3</v>
      </c>
      <c r="D5" s="13" t="s">
        <v>0</v>
      </c>
      <c r="E5" s="13" t="s">
        <v>37</v>
      </c>
      <c r="F5" s="6"/>
      <c r="G5" s="6"/>
      <c r="H5" s="6"/>
      <c r="I5" s="6"/>
      <c r="J5" s="6"/>
      <c r="K5" s="7"/>
      <c r="L5" s="7"/>
    </row>
    <row r="6" spans="1:12" ht="19.5" customHeight="1">
      <c r="A6" s="20" t="s">
        <v>8</v>
      </c>
      <c r="B6" s="307" t="s">
        <v>43</v>
      </c>
      <c r="C6" s="308"/>
      <c r="D6" s="309"/>
      <c r="E6" s="216">
        <v>5200</v>
      </c>
      <c r="F6" s="6"/>
      <c r="G6" s="6"/>
      <c r="H6" s="6"/>
      <c r="I6" s="6"/>
      <c r="J6" s="6"/>
      <c r="K6" s="7"/>
      <c r="L6" s="7"/>
    </row>
    <row r="7" spans="1:12" ht="19.5" customHeight="1">
      <c r="A7" s="20" t="s">
        <v>12</v>
      </c>
      <c r="B7" s="284" t="s">
        <v>354</v>
      </c>
      <c r="C7" s="310"/>
      <c r="D7" s="311"/>
      <c r="E7" s="216">
        <f>SUM(E8)</f>
        <v>5800</v>
      </c>
      <c r="F7" s="6"/>
      <c r="G7" s="6"/>
      <c r="H7" s="6"/>
      <c r="I7" s="6"/>
      <c r="J7" s="6"/>
      <c r="K7" s="7"/>
      <c r="L7" s="7"/>
    </row>
    <row r="8" spans="1:12" ht="19.5" customHeight="1">
      <c r="A8" s="17"/>
      <c r="B8" s="29">
        <v>900</v>
      </c>
      <c r="C8" s="29">
        <v>90011</v>
      </c>
      <c r="D8" s="30" t="s">
        <v>381</v>
      </c>
      <c r="E8" s="217">
        <v>5800</v>
      </c>
      <c r="F8" s="6"/>
      <c r="G8" s="6"/>
      <c r="H8" s="6"/>
      <c r="I8" s="6"/>
      <c r="J8" s="6"/>
      <c r="K8" s="7"/>
      <c r="L8" s="7"/>
    </row>
    <row r="9" spans="1:12" ht="19.5" customHeight="1">
      <c r="A9" s="20" t="s">
        <v>13</v>
      </c>
      <c r="B9" s="284" t="s">
        <v>355</v>
      </c>
      <c r="C9" s="362"/>
      <c r="D9" s="363"/>
      <c r="E9" s="216">
        <f>SUM(E10:E10)</f>
        <v>9500</v>
      </c>
      <c r="F9" s="6"/>
      <c r="G9" s="6"/>
      <c r="H9" s="6"/>
      <c r="I9" s="6"/>
      <c r="J9" s="6"/>
      <c r="K9" s="7"/>
      <c r="L9" s="7"/>
    </row>
    <row r="10" spans="1:12" ht="19.5" customHeight="1">
      <c r="A10" s="17"/>
      <c r="B10" s="29">
        <v>900</v>
      </c>
      <c r="C10" s="29">
        <v>90011</v>
      </c>
      <c r="D10" s="31" t="s">
        <v>380</v>
      </c>
      <c r="E10" s="173">
        <v>9500</v>
      </c>
      <c r="F10" s="6"/>
      <c r="G10" s="6"/>
      <c r="H10" s="6"/>
      <c r="I10" s="6"/>
      <c r="J10" s="6"/>
      <c r="K10" s="7"/>
      <c r="L10" s="7"/>
    </row>
    <row r="11" spans="1:12" ht="19.5" customHeight="1">
      <c r="A11" s="219" t="s">
        <v>23</v>
      </c>
      <c r="B11" s="307" t="s">
        <v>45</v>
      </c>
      <c r="C11" s="308"/>
      <c r="D11" s="309"/>
      <c r="E11" s="216">
        <v>1500</v>
      </c>
      <c r="F11" s="6"/>
      <c r="G11" s="6"/>
      <c r="H11" s="6"/>
      <c r="I11" s="6"/>
      <c r="J11" s="6"/>
      <c r="K11" s="7"/>
      <c r="L11" s="7"/>
    </row>
    <row r="12" spans="2:12" ht="15"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</row>
    <row r="13" spans="2:12" ht="15"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</row>
    <row r="14" spans="2:12" ht="15"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</row>
    <row r="15" spans="2:12" ht="15"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</row>
    <row r="16" spans="2:12" ht="15"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</row>
    <row r="17" spans="2:12" ht="15">
      <c r="B17" s="6"/>
      <c r="C17" s="6"/>
      <c r="D17" s="6"/>
      <c r="E17" s="6"/>
      <c r="F17" s="6"/>
      <c r="G17" s="6"/>
      <c r="H17" s="6"/>
      <c r="I17" s="6"/>
      <c r="J17" s="6"/>
      <c r="K17" s="7"/>
      <c r="L17" s="7"/>
    </row>
    <row r="18" spans="2:12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</sheetData>
  <mergeCells count="6">
    <mergeCell ref="B9:D9"/>
    <mergeCell ref="B11:D11"/>
    <mergeCell ref="B1:E1"/>
    <mergeCell ref="B2:E2"/>
    <mergeCell ref="B6:D6"/>
    <mergeCell ref="B7:D7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12
 do uchwały nr IV/20/2006  Rady Gminy Sienno
z dnia  29 grudnia 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4">
      <selection activeCell="H6" sqref="H6:I7"/>
    </sheetView>
  </sheetViews>
  <sheetFormatPr defaultColWidth="9.00390625" defaultRowHeight="12.75"/>
  <cols>
    <col min="1" max="1" width="3.75390625" style="128" customWidth="1"/>
    <col min="2" max="2" width="10.75390625" style="62" customWidth="1"/>
    <col min="3" max="3" width="8.75390625" style="121" customWidth="1"/>
    <col min="4" max="4" width="7.75390625" style="121" customWidth="1"/>
    <col min="5" max="6" width="8.375" style="121" customWidth="1"/>
    <col min="7" max="17" width="7.75390625" style="121" customWidth="1"/>
    <col min="18" max="20" width="6.75390625" style="121" customWidth="1"/>
  </cols>
  <sheetData>
    <row r="1" spans="1:20" ht="12.75">
      <c r="A1" s="120"/>
      <c r="B1" s="120"/>
      <c r="D1" s="122"/>
      <c r="E1" s="123"/>
      <c r="F1" s="123"/>
      <c r="G1" s="123"/>
      <c r="H1" s="123"/>
      <c r="I1" s="123"/>
      <c r="J1" s="123"/>
      <c r="K1" s="123"/>
      <c r="L1" s="123"/>
      <c r="M1" s="337"/>
      <c r="N1" s="338"/>
      <c r="O1" s="338"/>
      <c r="P1" s="338"/>
      <c r="Q1" s="338"/>
      <c r="R1" s="42"/>
      <c r="S1" s="124"/>
      <c r="T1" s="124"/>
    </row>
    <row r="2" spans="1:20" s="62" customFormat="1" ht="18">
      <c r="A2" s="269" t="s">
        <v>126</v>
      </c>
      <c r="B2" s="269"/>
      <c r="C2" s="269"/>
      <c r="D2" s="269"/>
      <c r="E2" s="269"/>
      <c r="F2" s="269"/>
      <c r="G2" s="269"/>
      <c r="H2" s="269"/>
      <c r="I2" s="269"/>
      <c r="J2" s="339"/>
      <c r="K2" s="339"/>
      <c r="L2" s="339"/>
      <c r="M2" s="339"/>
      <c r="N2" s="339"/>
      <c r="O2" s="339"/>
      <c r="P2" s="339"/>
      <c r="Q2" s="339"/>
      <c r="R2" s="339"/>
      <c r="S2" s="127"/>
      <c r="T2" s="127"/>
    </row>
    <row r="3" spans="1:20" s="62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3"/>
      <c r="K3" s="123"/>
      <c r="L3" s="126"/>
      <c r="M3" s="127"/>
      <c r="N3" s="127"/>
      <c r="O3" s="127"/>
      <c r="P3" s="127"/>
      <c r="Q3" s="127"/>
      <c r="R3" s="127"/>
      <c r="S3" s="127"/>
      <c r="T3" s="127"/>
    </row>
    <row r="4" ht="7.5" customHeight="1"/>
    <row r="5" spans="1:20" s="131" customFormat="1" ht="24.75" customHeight="1">
      <c r="A5" s="341" t="s">
        <v>284</v>
      </c>
      <c r="B5" s="346" t="s">
        <v>285</v>
      </c>
      <c r="C5" s="347"/>
      <c r="D5" s="348"/>
      <c r="E5" s="344" t="s">
        <v>356</v>
      </c>
      <c r="F5" s="332" t="s">
        <v>286</v>
      </c>
      <c r="G5" s="329" t="s">
        <v>125</v>
      </c>
      <c r="H5" s="343"/>
      <c r="I5" s="343"/>
      <c r="J5" s="343"/>
      <c r="K5" s="343"/>
      <c r="L5" s="343"/>
      <c r="M5" s="343"/>
      <c r="N5" s="343"/>
      <c r="O5" s="343"/>
      <c r="P5" s="343"/>
      <c r="Q5" s="129"/>
      <c r="R5" s="130"/>
      <c r="S5" s="130"/>
      <c r="T5" s="130"/>
    </row>
    <row r="6" spans="1:20" s="134" customFormat="1" ht="39.75" customHeight="1">
      <c r="A6" s="342"/>
      <c r="B6" s="349"/>
      <c r="C6" s="350"/>
      <c r="D6" s="351"/>
      <c r="E6" s="345"/>
      <c r="F6" s="333"/>
      <c r="G6" s="132" t="s">
        <v>287</v>
      </c>
      <c r="H6" s="230" t="s">
        <v>361</v>
      </c>
      <c r="I6" s="132" t="s">
        <v>288</v>
      </c>
      <c r="J6" s="230" t="s">
        <v>362</v>
      </c>
      <c r="K6" s="132" t="s">
        <v>289</v>
      </c>
      <c r="L6" s="230" t="s">
        <v>363</v>
      </c>
      <c r="M6" s="132" t="s">
        <v>290</v>
      </c>
      <c r="N6" s="230" t="s">
        <v>364</v>
      </c>
      <c r="O6" s="132" t="s">
        <v>291</v>
      </c>
      <c r="P6" s="230" t="s">
        <v>365</v>
      </c>
      <c r="Q6" s="132" t="s">
        <v>306</v>
      </c>
      <c r="R6" s="133"/>
      <c r="S6" s="133"/>
      <c r="T6" s="133"/>
    </row>
    <row r="7" spans="1:20" s="136" customFormat="1" ht="12.75">
      <c r="A7" s="135">
        <v>1</v>
      </c>
      <c r="B7" s="329">
        <v>2</v>
      </c>
      <c r="C7" s="343"/>
      <c r="D7" s="352"/>
      <c r="E7" s="135">
        <v>3</v>
      </c>
      <c r="F7" s="227"/>
      <c r="G7" s="135">
        <v>4</v>
      </c>
      <c r="H7" s="227">
        <v>4</v>
      </c>
      <c r="I7" s="135">
        <v>8</v>
      </c>
      <c r="J7" s="227">
        <v>9</v>
      </c>
      <c r="K7" s="135">
        <v>10</v>
      </c>
      <c r="L7" s="227">
        <v>11</v>
      </c>
      <c r="M7" s="135">
        <v>12</v>
      </c>
      <c r="N7" s="227">
        <v>13</v>
      </c>
      <c r="O7" s="135">
        <v>14</v>
      </c>
      <c r="P7" s="227">
        <v>15</v>
      </c>
      <c r="Q7" s="135">
        <v>16</v>
      </c>
      <c r="R7" s="130"/>
      <c r="S7" s="130"/>
      <c r="T7" s="130"/>
    </row>
    <row r="8" spans="1:20" s="136" customFormat="1" ht="34.5" customHeight="1" hidden="1">
      <c r="A8" s="135"/>
      <c r="B8" s="334" t="s">
        <v>292</v>
      </c>
      <c r="C8" s="335"/>
      <c r="D8" s="336"/>
      <c r="E8" s="137">
        <v>199200</v>
      </c>
      <c r="F8" s="228">
        <v>0</v>
      </c>
      <c r="G8" s="137">
        <v>0</v>
      </c>
      <c r="H8" s="228">
        <v>145200</v>
      </c>
      <c r="I8" s="137">
        <v>54000</v>
      </c>
      <c r="J8" s="228">
        <v>54000</v>
      </c>
      <c r="K8" s="137">
        <v>0</v>
      </c>
      <c r="L8" s="228">
        <v>0</v>
      </c>
      <c r="M8" s="137">
        <v>0</v>
      </c>
      <c r="N8" s="228">
        <v>0</v>
      </c>
      <c r="O8" s="137">
        <v>0</v>
      </c>
      <c r="P8" s="228">
        <v>0</v>
      </c>
      <c r="Q8" s="137">
        <v>0</v>
      </c>
      <c r="R8" s="130"/>
      <c r="S8" s="130"/>
      <c r="T8" s="130"/>
    </row>
    <row r="9" spans="1:20" s="136" customFormat="1" ht="12.75" hidden="1">
      <c r="A9" s="135"/>
      <c r="B9" s="329" t="s">
        <v>293</v>
      </c>
      <c r="C9" s="316"/>
      <c r="D9" s="317"/>
      <c r="E9" s="137">
        <v>0</v>
      </c>
      <c r="F9" s="228">
        <v>0</v>
      </c>
      <c r="G9" s="137">
        <v>240000</v>
      </c>
      <c r="H9" s="228">
        <v>0</v>
      </c>
      <c r="I9" s="137">
        <v>240000</v>
      </c>
      <c r="J9" s="228">
        <v>24000</v>
      </c>
      <c r="K9" s="137">
        <v>216000</v>
      </c>
      <c r="L9" s="228">
        <v>48000</v>
      </c>
      <c r="M9" s="137">
        <v>168000</v>
      </c>
      <c r="N9" s="228">
        <v>48000</v>
      </c>
      <c r="O9" s="137">
        <v>120000</v>
      </c>
      <c r="P9" s="228">
        <v>48000</v>
      </c>
      <c r="Q9" s="137">
        <v>72000</v>
      </c>
      <c r="R9" s="130"/>
      <c r="S9" s="130"/>
      <c r="T9" s="130"/>
    </row>
    <row r="10" spans="1:20" s="136" customFormat="1" ht="12.75" hidden="1">
      <c r="A10" s="135"/>
      <c r="B10" s="329" t="s">
        <v>294</v>
      </c>
      <c r="C10" s="316"/>
      <c r="D10" s="317"/>
      <c r="E10" s="137">
        <v>0</v>
      </c>
      <c r="F10" s="228">
        <v>0</v>
      </c>
      <c r="G10" s="137">
        <v>237000</v>
      </c>
      <c r="H10" s="228">
        <v>0</v>
      </c>
      <c r="I10" s="137">
        <v>237000</v>
      </c>
      <c r="J10" s="228">
        <v>23700</v>
      </c>
      <c r="K10" s="137">
        <v>213300</v>
      </c>
      <c r="L10" s="228">
        <v>47400</v>
      </c>
      <c r="M10" s="137">
        <v>165900</v>
      </c>
      <c r="N10" s="228">
        <v>47400</v>
      </c>
      <c r="O10" s="137">
        <v>118500</v>
      </c>
      <c r="P10" s="228">
        <v>47400</v>
      </c>
      <c r="Q10" s="137">
        <v>71100</v>
      </c>
      <c r="R10" s="130"/>
      <c r="S10" s="130"/>
      <c r="T10" s="130"/>
    </row>
    <row r="11" spans="1:20" s="364" customFormat="1" ht="21.75" customHeight="1">
      <c r="A11" s="367" t="s">
        <v>9</v>
      </c>
      <c r="B11" s="368" t="s">
        <v>295</v>
      </c>
      <c r="C11" s="369"/>
      <c r="D11" s="370"/>
      <c r="E11" s="371">
        <v>531000</v>
      </c>
      <c r="F11" s="229">
        <v>0</v>
      </c>
      <c r="G11" s="371">
        <v>0</v>
      </c>
      <c r="H11" s="229">
        <v>101700</v>
      </c>
      <c r="I11" s="371">
        <v>429300</v>
      </c>
      <c r="J11" s="229">
        <v>95400</v>
      </c>
      <c r="K11" s="371">
        <v>333900</v>
      </c>
      <c r="L11" s="229">
        <f>SUM(L8:L10)</f>
        <v>95400</v>
      </c>
      <c r="M11" s="371">
        <v>238500</v>
      </c>
      <c r="N11" s="229">
        <f>SUM(N8:N10)</f>
        <v>95400</v>
      </c>
      <c r="O11" s="371">
        <v>143100</v>
      </c>
      <c r="P11" s="229">
        <f>SUM(P8:P10)</f>
        <v>95400</v>
      </c>
      <c r="Q11" s="371">
        <v>47700</v>
      </c>
      <c r="R11" s="223"/>
      <c r="S11" s="223"/>
      <c r="T11" s="223"/>
    </row>
    <row r="12" spans="1:20" s="365" customFormat="1" ht="12.75" customHeight="1" hidden="1">
      <c r="A12" s="367"/>
      <c r="B12" s="372" t="s">
        <v>296</v>
      </c>
      <c r="C12" s="373"/>
      <c r="D12" s="374"/>
      <c r="E12" s="375">
        <v>72000</v>
      </c>
      <c r="F12" s="225">
        <v>0</v>
      </c>
      <c r="G12" s="375">
        <v>0</v>
      </c>
      <c r="H12" s="225">
        <v>18000</v>
      </c>
      <c r="I12" s="375">
        <v>54000</v>
      </c>
      <c r="J12" s="225">
        <v>18000</v>
      </c>
      <c r="K12" s="375">
        <v>36000</v>
      </c>
      <c r="L12" s="225">
        <v>18000</v>
      </c>
      <c r="M12" s="375">
        <v>18000</v>
      </c>
      <c r="N12" s="225">
        <v>18000</v>
      </c>
      <c r="O12" s="375">
        <v>0</v>
      </c>
      <c r="P12" s="225">
        <v>0</v>
      </c>
      <c r="Q12" s="375">
        <v>0</v>
      </c>
      <c r="R12" s="224"/>
      <c r="S12" s="224"/>
      <c r="T12" s="224"/>
    </row>
    <row r="13" spans="1:20" s="365" customFormat="1" ht="12.75" customHeight="1" hidden="1">
      <c r="A13" s="367"/>
      <c r="B13" s="372" t="s">
        <v>297</v>
      </c>
      <c r="C13" s="373"/>
      <c r="D13" s="374"/>
      <c r="E13" s="375">
        <v>33000</v>
      </c>
      <c r="F13" s="225">
        <v>0</v>
      </c>
      <c r="G13" s="375">
        <v>0</v>
      </c>
      <c r="H13" s="225">
        <v>12000</v>
      </c>
      <c r="I13" s="375">
        <v>21000</v>
      </c>
      <c r="J13" s="225">
        <v>12000</v>
      </c>
      <c r="K13" s="375">
        <v>9000</v>
      </c>
      <c r="L13" s="225">
        <v>9000</v>
      </c>
      <c r="M13" s="375">
        <v>0</v>
      </c>
      <c r="N13" s="225">
        <v>0</v>
      </c>
      <c r="O13" s="375">
        <v>0</v>
      </c>
      <c r="P13" s="225">
        <v>0</v>
      </c>
      <c r="Q13" s="375">
        <v>0</v>
      </c>
      <c r="R13" s="224"/>
      <c r="S13" s="224"/>
      <c r="T13" s="224"/>
    </row>
    <row r="14" spans="1:20" s="365" customFormat="1" ht="12.75" customHeight="1" hidden="1">
      <c r="A14" s="367"/>
      <c r="B14" s="372" t="s">
        <v>298</v>
      </c>
      <c r="C14" s="373"/>
      <c r="D14" s="374"/>
      <c r="E14" s="375">
        <v>112500</v>
      </c>
      <c r="F14" s="225">
        <v>72000</v>
      </c>
      <c r="G14" s="375">
        <v>0</v>
      </c>
      <c r="H14" s="225">
        <v>40500</v>
      </c>
      <c r="I14" s="375">
        <v>0</v>
      </c>
      <c r="J14" s="225">
        <v>0</v>
      </c>
      <c r="K14" s="375">
        <v>0</v>
      </c>
      <c r="L14" s="225">
        <v>0</v>
      </c>
      <c r="M14" s="375">
        <v>0</v>
      </c>
      <c r="N14" s="225">
        <v>0</v>
      </c>
      <c r="O14" s="375">
        <v>0</v>
      </c>
      <c r="P14" s="225">
        <v>0</v>
      </c>
      <c r="Q14" s="375">
        <v>0</v>
      </c>
      <c r="R14" s="224"/>
      <c r="S14" s="224"/>
      <c r="T14" s="224"/>
    </row>
    <row r="15" spans="1:20" s="365" customFormat="1" ht="12.75" customHeight="1" hidden="1">
      <c r="A15" s="367"/>
      <c r="B15" s="372" t="s">
        <v>299</v>
      </c>
      <c r="C15" s="373"/>
      <c r="D15" s="374"/>
      <c r="E15" s="375">
        <v>0</v>
      </c>
      <c r="F15" s="225">
        <v>0</v>
      </c>
      <c r="G15" s="375">
        <v>242000</v>
      </c>
      <c r="H15" s="225">
        <v>0</v>
      </c>
      <c r="I15" s="375">
        <v>242000</v>
      </c>
      <c r="J15" s="225">
        <v>0</v>
      </c>
      <c r="K15" s="375">
        <v>242000</v>
      </c>
      <c r="L15" s="225">
        <v>30250</v>
      </c>
      <c r="M15" s="375">
        <v>211750</v>
      </c>
      <c r="N15" s="225">
        <v>30250</v>
      </c>
      <c r="O15" s="375">
        <v>181500</v>
      </c>
      <c r="P15" s="225">
        <v>30250</v>
      </c>
      <c r="Q15" s="375">
        <v>151250</v>
      </c>
      <c r="R15" s="224"/>
      <c r="S15" s="224"/>
      <c r="T15" s="224"/>
    </row>
    <row r="16" spans="1:20" s="365" customFormat="1" ht="12.75" customHeight="1" hidden="1">
      <c r="A16" s="367"/>
      <c r="B16" s="372" t="s">
        <v>293</v>
      </c>
      <c r="C16" s="373"/>
      <c r="D16" s="374"/>
      <c r="E16" s="375">
        <v>0</v>
      </c>
      <c r="F16" s="225">
        <v>0</v>
      </c>
      <c r="G16" s="375">
        <v>1400000</v>
      </c>
      <c r="H16" s="225">
        <v>0</v>
      </c>
      <c r="I16" s="375">
        <v>1400000</v>
      </c>
      <c r="J16" s="225">
        <v>0</v>
      </c>
      <c r="K16" s="375">
        <v>1400000</v>
      </c>
      <c r="L16" s="225">
        <v>140000</v>
      </c>
      <c r="M16" s="375">
        <v>1260000</v>
      </c>
      <c r="N16" s="225">
        <v>140000</v>
      </c>
      <c r="O16" s="375">
        <v>1120000</v>
      </c>
      <c r="P16" s="225">
        <v>140000</v>
      </c>
      <c r="Q16" s="375">
        <v>980000</v>
      </c>
      <c r="R16" s="224"/>
      <c r="S16" s="224"/>
      <c r="T16" s="224"/>
    </row>
    <row r="17" spans="1:20" s="364" customFormat="1" ht="21.75" customHeight="1">
      <c r="A17" s="367" t="s">
        <v>10</v>
      </c>
      <c r="B17" s="368" t="s">
        <v>300</v>
      </c>
      <c r="C17" s="369"/>
      <c r="D17" s="370"/>
      <c r="E17" s="371">
        <v>1717000</v>
      </c>
      <c r="F17" s="229">
        <v>0</v>
      </c>
      <c r="G17" s="371">
        <v>0</v>
      </c>
      <c r="H17" s="229">
        <v>30000</v>
      </c>
      <c r="I17" s="371">
        <v>1687000</v>
      </c>
      <c r="J17" s="229">
        <v>197250</v>
      </c>
      <c r="K17" s="371">
        <v>1489750</v>
      </c>
      <c r="L17" s="229">
        <v>188250</v>
      </c>
      <c r="M17" s="371">
        <v>1301500</v>
      </c>
      <c r="N17" s="229">
        <v>170250</v>
      </c>
      <c r="O17" s="371">
        <v>1131250</v>
      </c>
      <c r="P17" s="229">
        <f>SUM(P12:P16)</f>
        <v>170250</v>
      </c>
      <c r="Q17" s="371">
        <v>961000</v>
      </c>
      <c r="R17" s="223"/>
      <c r="S17" s="223"/>
      <c r="T17" s="223"/>
    </row>
    <row r="18" spans="1:20" s="364" customFormat="1" ht="21.75" customHeight="1">
      <c r="A18" s="376" t="s">
        <v>11</v>
      </c>
      <c r="B18" s="368" t="s">
        <v>301</v>
      </c>
      <c r="C18" s="369"/>
      <c r="D18" s="370"/>
      <c r="E18" s="371">
        <v>1600000</v>
      </c>
      <c r="F18" s="229">
        <v>0</v>
      </c>
      <c r="G18" s="377">
        <v>0</v>
      </c>
      <c r="H18" s="229">
        <v>400000</v>
      </c>
      <c r="I18" s="371">
        <f>E18+G18-H18</f>
        <v>1200000</v>
      </c>
      <c r="J18" s="229">
        <v>400000</v>
      </c>
      <c r="K18" s="371">
        <f>I18-J18</f>
        <v>800000</v>
      </c>
      <c r="L18" s="229">
        <v>400000</v>
      </c>
      <c r="M18" s="371">
        <f>K18-L18</f>
        <v>400000</v>
      </c>
      <c r="N18" s="229">
        <v>400000</v>
      </c>
      <c r="O18" s="371">
        <f>M18-N18</f>
        <v>0</v>
      </c>
      <c r="P18" s="229">
        <v>0</v>
      </c>
      <c r="Q18" s="371">
        <v>0</v>
      </c>
      <c r="R18" s="223"/>
      <c r="S18" s="223"/>
      <c r="T18" s="223"/>
    </row>
    <row r="19" spans="1:20" ht="21.75" customHeight="1">
      <c r="A19" s="138" t="s">
        <v>1</v>
      </c>
      <c r="B19" s="315" t="s">
        <v>302</v>
      </c>
      <c r="C19" s="318"/>
      <c r="D19" s="319"/>
      <c r="E19" s="139">
        <v>0</v>
      </c>
      <c r="F19" s="229">
        <v>0</v>
      </c>
      <c r="G19" s="139">
        <v>0</v>
      </c>
      <c r="H19" s="229">
        <v>0</v>
      </c>
      <c r="I19" s="139">
        <v>0</v>
      </c>
      <c r="J19" s="229">
        <v>0</v>
      </c>
      <c r="K19" s="139">
        <f>I19-J19</f>
        <v>0</v>
      </c>
      <c r="L19" s="229">
        <v>0</v>
      </c>
      <c r="M19" s="139">
        <v>0</v>
      </c>
      <c r="N19" s="229">
        <v>0</v>
      </c>
      <c r="O19" s="139">
        <v>0</v>
      </c>
      <c r="P19" s="229">
        <v>0</v>
      </c>
      <c r="Q19" s="139">
        <v>0</v>
      </c>
      <c r="R19" s="140"/>
      <c r="S19" s="140"/>
      <c r="T19" s="140"/>
    </row>
    <row r="20" spans="1:20" s="62" customFormat="1" ht="21.75" customHeight="1">
      <c r="A20" s="141" t="s">
        <v>15</v>
      </c>
      <c r="B20" s="320" t="s">
        <v>303</v>
      </c>
      <c r="C20" s="321"/>
      <c r="D20" s="322"/>
      <c r="E20" s="142">
        <f aca="true" t="shared" si="0" ref="E20:Q20">SUM(E11,E17,E18,E19)</f>
        <v>3848000</v>
      </c>
      <c r="F20" s="225">
        <f t="shared" si="0"/>
        <v>0</v>
      </c>
      <c r="G20" s="142">
        <f t="shared" si="0"/>
        <v>0</v>
      </c>
      <c r="H20" s="225">
        <f t="shared" si="0"/>
        <v>531700</v>
      </c>
      <c r="I20" s="142">
        <f t="shared" si="0"/>
        <v>3316300</v>
      </c>
      <c r="J20" s="225">
        <f t="shared" si="0"/>
        <v>692650</v>
      </c>
      <c r="K20" s="142">
        <f t="shared" si="0"/>
        <v>2623650</v>
      </c>
      <c r="L20" s="225">
        <f t="shared" si="0"/>
        <v>683650</v>
      </c>
      <c r="M20" s="142">
        <f t="shared" si="0"/>
        <v>1940000</v>
      </c>
      <c r="N20" s="225">
        <f t="shared" si="0"/>
        <v>665650</v>
      </c>
      <c r="O20" s="142">
        <f t="shared" si="0"/>
        <v>1274350</v>
      </c>
      <c r="P20" s="225">
        <f t="shared" si="0"/>
        <v>265650</v>
      </c>
      <c r="Q20" s="142">
        <f t="shared" si="0"/>
        <v>1008700</v>
      </c>
      <c r="R20" s="143"/>
      <c r="S20" s="143"/>
      <c r="T20" s="143"/>
    </row>
    <row r="21" spans="1:20" ht="31.5" customHeight="1">
      <c r="A21" s="138" t="s">
        <v>16</v>
      </c>
      <c r="B21" s="315" t="s">
        <v>304</v>
      </c>
      <c r="C21" s="318"/>
      <c r="D21" s="319"/>
      <c r="E21" s="139">
        <v>450000</v>
      </c>
      <c r="F21" s="229">
        <v>0</v>
      </c>
      <c r="G21" s="139">
        <v>0</v>
      </c>
      <c r="H21" s="229">
        <v>450000</v>
      </c>
      <c r="I21" s="139">
        <v>0</v>
      </c>
      <c r="J21" s="229">
        <v>0</v>
      </c>
      <c r="K21" s="139">
        <f>I21-J21</f>
        <v>0</v>
      </c>
      <c r="L21" s="229">
        <v>0</v>
      </c>
      <c r="M21" s="139">
        <v>0</v>
      </c>
      <c r="N21" s="229">
        <v>0</v>
      </c>
      <c r="O21" s="139">
        <v>0</v>
      </c>
      <c r="P21" s="229">
        <v>0</v>
      </c>
      <c r="Q21" s="139">
        <v>0</v>
      </c>
      <c r="R21" s="140"/>
      <c r="S21" s="140"/>
      <c r="T21" s="140"/>
    </row>
    <row r="22" spans="1:20" s="62" customFormat="1" ht="21.75" customHeight="1">
      <c r="A22" s="138" t="s">
        <v>17</v>
      </c>
      <c r="B22" s="315" t="s">
        <v>305</v>
      </c>
      <c r="C22" s="316"/>
      <c r="D22" s="317"/>
      <c r="E22" s="144">
        <f aca="true" t="shared" si="1" ref="E22:Q22">SUM(E20:E21)</f>
        <v>4298000</v>
      </c>
      <c r="F22" s="225">
        <f t="shared" si="1"/>
        <v>0</v>
      </c>
      <c r="G22" s="144">
        <f t="shared" si="1"/>
        <v>0</v>
      </c>
      <c r="H22" s="225">
        <f t="shared" si="1"/>
        <v>981700</v>
      </c>
      <c r="I22" s="144">
        <f t="shared" si="1"/>
        <v>3316300</v>
      </c>
      <c r="J22" s="225">
        <f t="shared" si="1"/>
        <v>692650</v>
      </c>
      <c r="K22" s="144">
        <f t="shared" si="1"/>
        <v>2623650</v>
      </c>
      <c r="L22" s="225">
        <f t="shared" si="1"/>
        <v>683650</v>
      </c>
      <c r="M22" s="144">
        <f t="shared" si="1"/>
        <v>1940000</v>
      </c>
      <c r="N22" s="225">
        <f t="shared" si="1"/>
        <v>665650</v>
      </c>
      <c r="O22" s="144">
        <f t="shared" si="1"/>
        <v>1274350</v>
      </c>
      <c r="P22" s="225">
        <f t="shared" si="1"/>
        <v>265650</v>
      </c>
      <c r="Q22" s="144">
        <f t="shared" si="1"/>
        <v>1008700</v>
      </c>
      <c r="R22" s="143"/>
      <c r="S22" s="143"/>
      <c r="T22" s="143"/>
    </row>
    <row r="23" spans="2:8" ht="12.75">
      <c r="B23" s="127"/>
      <c r="H23" s="248"/>
    </row>
    <row r="24" spans="1:18" ht="15" customHeight="1">
      <c r="A24" s="341" t="s">
        <v>284</v>
      </c>
      <c r="B24" s="346" t="s">
        <v>285</v>
      </c>
      <c r="C24" s="353"/>
      <c r="D24" s="354"/>
      <c r="E24" s="329" t="s">
        <v>125</v>
      </c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9"/>
      <c r="Q24" s="149"/>
      <c r="R24" s="149"/>
    </row>
    <row r="25" spans="1:18" ht="39.75" customHeight="1">
      <c r="A25" s="342"/>
      <c r="B25" s="355"/>
      <c r="C25" s="356"/>
      <c r="D25" s="357"/>
      <c r="E25" s="230" t="s">
        <v>366</v>
      </c>
      <c r="F25" s="232" t="s">
        <v>307</v>
      </c>
      <c r="G25" s="230" t="s">
        <v>367</v>
      </c>
      <c r="H25" s="132" t="s">
        <v>308</v>
      </c>
      <c r="I25" s="230" t="s">
        <v>368</v>
      </c>
      <c r="J25" s="132" t="s">
        <v>309</v>
      </c>
      <c r="K25" s="230" t="s">
        <v>369</v>
      </c>
      <c r="L25" s="132" t="s">
        <v>310</v>
      </c>
      <c r="M25" s="230" t="s">
        <v>370</v>
      </c>
      <c r="N25" s="132" t="s">
        <v>311</v>
      </c>
      <c r="O25" s="230" t="s">
        <v>371</v>
      </c>
      <c r="P25" s="132" t="s">
        <v>312</v>
      </c>
      <c r="Q25" s="220"/>
      <c r="R25" s="220"/>
    </row>
    <row r="26" spans="1:18" ht="12.75">
      <c r="A26" s="135">
        <v>1</v>
      </c>
      <c r="B26" s="329">
        <v>2</v>
      </c>
      <c r="C26" s="310"/>
      <c r="D26" s="311"/>
      <c r="E26" s="227">
        <v>17</v>
      </c>
      <c r="F26" s="233">
        <v>18</v>
      </c>
      <c r="G26" s="227">
        <v>19</v>
      </c>
      <c r="H26" s="135">
        <v>20</v>
      </c>
      <c r="I26" s="227">
        <v>21</v>
      </c>
      <c r="J26" s="135">
        <v>22</v>
      </c>
      <c r="K26" s="227">
        <v>23</v>
      </c>
      <c r="L26" s="135">
        <v>24</v>
      </c>
      <c r="M26" s="227">
        <v>25</v>
      </c>
      <c r="N26" s="135">
        <v>26</v>
      </c>
      <c r="O26" s="227">
        <v>27</v>
      </c>
      <c r="P26" s="145">
        <v>28</v>
      </c>
      <c r="Q26" s="221"/>
      <c r="R26" s="221"/>
    </row>
    <row r="27" spans="1:20" s="62" customFormat="1" ht="12.75" hidden="1">
      <c r="A27" s="135"/>
      <c r="B27" s="329" t="s">
        <v>313</v>
      </c>
      <c r="C27" s="316"/>
      <c r="D27" s="317"/>
      <c r="E27" s="228">
        <v>0</v>
      </c>
      <c r="F27" s="234">
        <v>0</v>
      </c>
      <c r="G27" s="228">
        <v>0</v>
      </c>
      <c r="H27" s="137">
        <v>0</v>
      </c>
      <c r="I27" s="228">
        <v>0</v>
      </c>
      <c r="J27" s="137">
        <v>0</v>
      </c>
      <c r="K27" s="228">
        <v>0</v>
      </c>
      <c r="L27" s="137">
        <v>0</v>
      </c>
      <c r="M27" s="228">
        <v>0</v>
      </c>
      <c r="N27" s="137">
        <v>0</v>
      </c>
      <c r="O27" s="228">
        <v>0</v>
      </c>
      <c r="P27" s="146">
        <v>0</v>
      </c>
      <c r="Q27" s="222"/>
      <c r="R27" s="222"/>
      <c r="S27" s="127"/>
      <c r="T27" s="127"/>
    </row>
    <row r="28" spans="1:20" s="62" customFormat="1" ht="12.75" hidden="1">
      <c r="A28" s="135"/>
      <c r="B28" s="329" t="s">
        <v>293</v>
      </c>
      <c r="C28" s="316"/>
      <c r="D28" s="317"/>
      <c r="E28" s="228">
        <v>48000</v>
      </c>
      <c r="F28" s="234">
        <v>24000</v>
      </c>
      <c r="G28" s="228">
        <v>24000</v>
      </c>
      <c r="H28" s="137">
        <v>0</v>
      </c>
      <c r="I28" s="228">
        <v>0</v>
      </c>
      <c r="J28" s="137">
        <v>0</v>
      </c>
      <c r="K28" s="228">
        <v>0</v>
      </c>
      <c r="L28" s="137">
        <v>0</v>
      </c>
      <c r="M28" s="228">
        <v>0</v>
      </c>
      <c r="N28" s="137">
        <v>0</v>
      </c>
      <c r="O28" s="228">
        <v>0</v>
      </c>
      <c r="P28" s="146">
        <v>0</v>
      </c>
      <c r="Q28" s="222"/>
      <c r="R28" s="222"/>
      <c r="S28" s="127"/>
      <c r="T28" s="127"/>
    </row>
    <row r="29" spans="1:20" s="62" customFormat="1" ht="12.75" hidden="1">
      <c r="A29" s="135"/>
      <c r="B29" s="329" t="s">
        <v>294</v>
      </c>
      <c r="C29" s="316"/>
      <c r="D29" s="317"/>
      <c r="E29" s="228">
        <v>47400</v>
      </c>
      <c r="F29" s="234">
        <v>23700</v>
      </c>
      <c r="G29" s="228">
        <v>23700</v>
      </c>
      <c r="H29" s="137">
        <v>0</v>
      </c>
      <c r="I29" s="228">
        <v>0</v>
      </c>
      <c r="J29" s="137">
        <v>0</v>
      </c>
      <c r="K29" s="228">
        <v>0</v>
      </c>
      <c r="L29" s="137">
        <v>0</v>
      </c>
      <c r="M29" s="228">
        <v>0</v>
      </c>
      <c r="N29" s="137">
        <v>0</v>
      </c>
      <c r="O29" s="228">
        <v>0</v>
      </c>
      <c r="P29" s="146">
        <v>0</v>
      </c>
      <c r="Q29" s="222"/>
      <c r="R29" s="222"/>
      <c r="S29" s="127"/>
      <c r="T29" s="127"/>
    </row>
    <row r="30" spans="1:20" s="364" customFormat="1" ht="21.75" customHeight="1">
      <c r="A30" s="367" t="s">
        <v>9</v>
      </c>
      <c r="B30" s="368" t="s">
        <v>295</v>
      </c>
      <c r="C30" s="369"/>
      <c r="D30" s="370"/>
      <c r="E30" s="229">
        <v>47700</v>
      </c>
      <c r="F30" s="371">
        <v>0</v>
      </c>
      <c r="G30" s="229">
        <v>0</v>
      </c>
      <c r="H30" s="371">
        <f aca="true" t="shared" si="2" ref="H30:P30">SUM(H27:H29)</f>
        <v>0</v>
      </c>
      <c r="I30" s="229">
        <f t="shared" si="2"/>
        <v>0</v>
      </c>
      <c r="J30" s="371">
        <f t="shared" si="2"/>
        <v>0</v>
      </c>
      <c r="K30" s="229">
        <f t="shared" si="2"/>
        <v>0</v>
      </c>
      <c r="L30" s="371">
        <f t="shared" si="2"/>
        <v>0</v>
      </c>
      <c r="M30" s="229">
        <f t="shared" si="2"/>
        <v>0</v>
      </c>
      <c r="N30" s="371">
        <f t="shared" si="2"/>
        <v>0</v>
      </c>
      <c r="O30" s="229">
        <f t="shared" si="2"/>
        <v>0</v>
      </c>
      <c r="P30" s="371">
        <f t="shared" si="2"/>
        <v>0</v>
      </c>
      <c r="Q30" s="223"/>
      <c r="R30" s="223"/>
      <c r="S30" s="248"/>
      <c r="T30" s="248"/>
    </row>
    <row r="31" spans="1:20" s="365" customFormat="1" ht="12.75" hidden="1">
      <c r="A31" s="367"/>
      <c r="B31" s="368" t="s">
        <v>296</v>
      </c>
      <c r="C31" s="378"/>
      <c r="D31" s="379"/>
      <c r="E31" s="225">
        <v>0</v>
      </c>
      <c r="F31" s="375">
        <v>0</v>
      </c>
      <c r="G31" s="225">
        <v>0</v>
      </c>
      <c r="H31" s="375">
        <v>0</v>
      </c>
      <c r="I31" s="225">
        <v>0</v>
      </c>
      <c r="J31" s="375">
        <v>0</v>
      </c>
      <c r="K31" s="225">
        <v>0</v>
      </c>
      <c r="L31" s="375">
        <v>0</v>
      </c>
      <c r="M31" s="225">
        <v>0</v>
      </c>
      <c r="N31" s="375">
        <v>0</v>
      </c>
      <c r="O31" s="225">
        <v>0</v>
      </c>
      <c r="P31" s="375">
        <v>0</v>
      </c>
      <c r="Q31" s="224"/>
      <c r="R31" s="224"/>
      <c r="S31" s="366"/>
      <c r="T31" s="366"/>
    </row>
    <row r="32" spans="1:20" s="365" customFormat="1" ht="12.75" hidden="1">
      <c r="A32" s="367"/>
      <c r="B32" s="368" t="s">
        <v>297</v>
      </c>
      <c r="C32" s="378"/>
      <c r="D32" s="379"/>
      <c r="E32" s="225">
        <v>0</v>
      </c>
      <c r="F32" s="375">
        <v>0</v>
      </c>
      <c r="G32" s="225">
        <v>0</v>
      </c>
      <c r="H32" s="375">
        <v>0</v>
      </c>
      <c r="I32" s="225">
        <v>0</v>
      </c>
      <c r="J32" s="375">
        <v>0</v>
      </c>
      <c r="K32" s="225">
        <v>0</v>
      </c>
      <c r="L32" s="375">
        <v>0</v>
      </c>
      <c r="M32" s="225">
        <v>0</v>
      </c>
      <c r="N32" s="375">
        <v>0</v>
      </c>
      <c r="O32" s="225">
        <v>0</v>
      </c>
      <c r="P32" s="375">
        <v>0</v>
      </c>
      <c r="Q32" s="224"/>
      <c r="R32" s="224"/>
      <c r="S32" s="366"/>
      <c r="T32" s="366"/>
    </row>
    <row r="33" spans="1:20" s="365" customFormat="1" ht="12.75" hidden="1">
      <c r="A33" s="367"/>
      <c r="B33" s="368" t="s">
        <v>298</v>
      </c>
      <c r="C33" s="378"/>
      <c r="D33" s="379"/>
      <c r="E33" s="225">
        <v>0</v>
      </c>
      <c r="F33" s="375">
        <v>0</v>
      </c>
      <c r="G33" s="225">
        <v>0</v>
      </c>
      <c r="H33" s="375">
        <v>0</v>
      </c>
      <c r="I33" s="225">
        <v>0</v>
      </c>
      <c r="J33" s="375">
        <v>0</v>
      </c>
      <c r="K33" s="225">
        <v>0</v>
      </c>
      <c r="L33" s="375">
        <v>0</v>
      </c>
      <c r="M33" s="225">
        <v>0</v>
      </c>
      <c r="N33" s="375">
        <v>0</v>
      </c>
      <c r="O33" s="225">
        <v>0</v>
      </c>
      <c r="P33" s="375">
        <v>0</v>
      </c>
      <c r="Q33" s="224"/>
      <c r="R33" s="224"/>
      <c r="S33" s="366"/>
      <c r="T33" s="366"/>
    </row>
    <row r="34" spans="1:20" s="365" customFormat="1" ht="12.75" hidden="1">
      <c r="A34" s="367"/>
      <c r="B34" s="368" t="s">
        <v>299</v>
      </c>
      <c r="C34" s="378"/>
      <c r="D34" s="379"/>
      <c r="E34" s="225">
        <v>30250</v>
      </c>
      <c r="F34" s="375">
        <v>121000</v>
      </c>
      <c r="G34" s="225">
        <v>30250</v>
      </c>
      <c r="H34" s="375">
        <v>90750</v>
      </c>
      <c r="I34" s="225">
        <v>30250</v>
      </c>
      <c r="J34" s="375">
        <v>60500</v>
      </c>
      <c r="K34" s="225">
        <v>30250</v>
      </c>
      <c r="L34" s="375">
        <v>30250</v>
      </c>
      <c r="M34" s="225">
        <v>30250</v>
      </c>
      <c r="N34" s="375">
        <v>0</v>
      </c>
      <c r="O34" s="225">
        <v>0</v>
      </c>
      <c r="P34" s="375">
        <v>0</v>
      </c>
      <c r="Q34" s="224"/>
      <c r="R34" s="224"/>
      <c r="S34" s="366"/>
      <c r="T34" s="366"/>
    </row>
    <row r="35" spans="1:20" s="365" customFormat="1" ht="12.75" hidden="1">
      <c r="A35" s="367"/>
      <c r="B35" s="368" t="s">
        <v>293</v>
      </c>
      <c r="C35" s="378"/>
      <c r="D35" s="379"/>
      <c r="E35" s="225">
        <v>140000</v>
      </c>
      <c r="F35" s="375">
        <v>840000</v>
      </c>
      <c r="G35" s="225">
        <v>140000</v>
      </c>
      <c r="H35" s="375">
        <v>700000</v>
      </c>
      <c r="I35" s="225">
        <v>140000</v>
      </c>
      <c r="J35" s="375">
        <v>560000</v>
      </c>
      <c r="K35" s="225">
        <v>140000</v>
      </c>
      <c r="L35" s="375">
        <v>420000</v>
      </c>
      <c r="M35" s="225">
        <v>140000</v>
      </c>
      <c r="N35" s="375">
        <v>280000</v>
      </c>
      <c r="O35" s="225">
        <v>140000</v>
      </c>
      <c r="P35" s="375">
        <v>140000</v>
      </c>
      <c r="Q35" s="224"/>
      <c r="R35" s="224"/>
      <c r="S35" s="366"/>
      <c r="T35" s="366"/>
    </row>
    <row r="36" spans="1:20" s="364" customFormat="1" ht="21.75" customHeight="1">
      <c r="A36" s="367" t="s">
        <v>10</v>
      </c>
      <c r="B36" s="368" t="s">
        <v>300</v>
      </c>
      <c r="C36" s="369"/>
      <c r="D36" s="370"/>
      <c r="E36" s="229">
        <f>SUM(E31:E35)</f>
        <v>170250</v>
      </c>
      <c r="F36" s="371">
        <v>790750</v>
      </c>
      <c r="G36" s="229">
        <f>SUM(G31:G35)</f>
        <v>170250</v>
      </c>
      <c r="H36" s="371">
        <v>620500</v>
      </c>
      <c r="I36" s="229">
        <f>SUM(I31:I35)</f>
        <v>170250</v>
      </c>
      <c r="J36" s="371">
        <v>450250</v>
      </c>
      <c r="K36" s="229">
        <f>SUM(K31:K35)</f>
        <v>170250</v>
      </c>
      <c r="L36" s="371">
        <v>280000</v>
      </c>
      <c r="M36" s="229">
        <v>140000</v>
      </c>
      <c r="N36" s="371">
        <v>140000</v>
      </c>
      <c r="O36" s="229">
        <f>SUM(O31:O35)</f>
        <v>140000</v>
      </c>
      <c r="P36" s="371">
        <v>0</v>
      </c>
      <c r="Q36" s="223"/>
      <c r="R36" s="223"/>
      <c r="S36" s="248"/>
      <c r="T36" s="248"/>
    </row>
    <row r="37" spans="1:20" s="364" customFormat="1" ht="21.75" customHeight="1">
      <c r="A37" s="376" t="s">
        <v>11</v>
      </c>
      <c r="B37" s="368" t="s">
        <v>301</v>
      </c>
      <c r="C37" s="369"/>
      <c r="D37" s="370"/>
      <c r="E37" s="229">
        <v>0</v>
      </c>
      <c r="F37" s="371">
        <v>0</v>
      </c>
      <c r="G37" s="229">
        <f>Q18-E37</f>
        <v>0</v>
      </c>
      <c r="H37" s="371">
        <v>0</v>
      </c>
      <c r="I37" s="229">
        <v>0</v>
      </c>
      <c r="J37" s="371">
        <v>0</v>
      </c>
      <c r="K37" s="229">
        <v>0</v>
      </c>
      <c r="L37" s="371">
        <v>0</v>
      </c>
      <c r="M37" s="229">
        <v>0</v>
      </c>
      <c r="N37" s="371">
        <v>0</v>
      </c>
      <c r="O37" s="229">
        <v>0</v>
      </c>
      <c r="P37" s="371">
        <v>0</v>
      </c>
      <c r="Q37" s="223"/>
      <c r="R37" s="223"/>
      <c r="S37" s="248"/>
      <c r="T37" s="248"/>
    </row>
    <row r="38" spans="1:18" ht="21.75" customHeight="1">
      <c r="A38" s="138" t="s">
        <v>1</v>
      </c>
      <c r="B38" s="315" t="s">
        <v>302</v>
      </c>
      <c r="C38" s="318"/>
      <c r="D38" s="319"/>
      <c r="E38" s="229">
        <v>0</v>
      </c>
      <c r="F38" s="235">
        <v>0</v>
      </c>
      <c r="G38" s="229">
        <v>0</v>
      </c>
      <c r="H38" s="139">
        <v>0</v>
      </c>
      <c r="I38" s="229">
        <v>0</v>
      </c>
      <c r="J38" s="139">
        <v>0</v>
      </c>
      <c r="K38" s="229">
        <v>0</v>
      </c>
      <c r="L38" s="139">
        <v>0</v>
      </c>
      <c r="M38" s="229">
        <v>0</v>
      </c>
      <c r="N38" s="139">
        <v>0</v>
      </c>
      <c r="O38" s="229">
        <v>0</v>
      </c>
      <c r="P38" s="139">
        <v>0</v>
      </c>
      <c r="Q38" s="223"/>
      <c r="R38" s="223"/>
    </row>
    <row r="39" spans="1:20" s="62" customFormat="1" ht="21.75" customHeight="1">
      <c r="A39" s="141" t="s">
        <v>15</v>
      </c>
      <c r="B39" s="320" t="s">
        <v>303</v>
      </c>
      <c r="C39" s="321"/>
      <c r="D39" s="322"/>
      <c r="E39" s="225">
        <f aca="true" t="shared" si="3" ref="E39:P39">SUM(E30,E36,E37,E38)</f>
        <v>217950</v>
      </c>
      <c r="F39" s="236">
        <f t="shared" si="3"/>
        <v>790750</v>
      </c>
      <c r="G39" s="225">
        <f t="shared" si="3"/>
        <v>170250</v>
      </c>
      <c r="H39" s="142">
        <f t="shared" si="3"/>
        <v>620500</v>
      </c>
      <c r="I39" s="225">
        <f t="shared" si="3"/>
        <v>170250</v>
      </c>
      <c r="J39" s="142">
        <f t="shared" si="3"/>
        <v>450250</v>
      </c>
      <c r="K39" s="225">
        <f t="shared" si="3"/>
        <v>170250</v>
      </c>
      <c r="L39" s="142">
        <f t="shared" si="3"/>
        <v>280000</v>
      </c>
      <c r="M39" s="225">
        <f t="shared" si="3"/>
        <v>140000</v>
      </c>
      <c r="N39" s="142">
        <f t="shared" si="3"/>
        <v>140000</v>
      </c>
      <c r="O39" s="225">
        <f t="shared" si="3"/>
        <v>140000</v>
      </c>
      <c r="P39" s="142">
        <f t="shared" si="3"/>
        <v>0</v>
      </c>
      <c r="Q39" s="224"/>
      <c r="R39" s="224"/>
      <c r="S39" s="127"/>
      <c r="T39" s="127"/>
    </row>
    <row r="40" spans="1:18" ht="31.5" customHeight="1">
      <c r="A40" s="138" t="s">
        <v>16</v>
      </c>
      <c r="B40" s="315" t="s">
        <v>304</v>
      </c>
      <c r="C40" s="318"/>
      <c r="D40" s="319"/>
      <c r="E40" s="231">
        <v>0</v>
      </c>
      <c r="F40" s="237">
        <v>0</v>
      </c>
      <c r="G40" s="231">
        <v>0</v>
      </c>
      <c r="H40" s="139">
        <v>0</v>
      </c>
      <c r="I40" s="229">
        <v>0</v>
      </c>
      <c r="J40" s="139">
        <v>0</v>
      </c>
      <c r="K40" s="229">
        <v>0</v>
      </c>
      <c r="L40" s="139">
        <v>0</v>
      </c>
      <c r="M40" s="229">
        <v>0</v>
      </c>
      <c r="N40" s="139">
        <v>0</v>
      </c>
      <c r="O40" s="229">
        <v>0</v>
      </c>
      <c r="P40" s="139">
        <v>0</v>
      </c>
      <c r="Q40" s="223"/>
      <c r="R40" s="223"/>
    </row>
    <row r="41" spans="1:20" s="62" customFormat="1" ht="21.75" customHeight="1">
      <c r="A41" s="138" t="s">
        <v>17</v>
      </c>
      <c r="B41" s="315" t="s">
        <v>305</v>
      </c>
      <c r="C41" s="316"/>
      <c r="D41" s="317"/>
      <c r="E41" s="225">
        <f aca="true" t="shared" si="4" ref="E41:P41">SUM(E40:E40)</f>
        <v>0</v>
      </c>
      <c r="F41" s="236">
        <f t="shared" si="4"/>
        <v>0</v>
      </c>
      <c r="G41" s="225">
        <f t="shared" si="4"/>
        <v>0</v>
      </c>
      <c r="H41" s="144">
        <f t="shared" si="4"/>
        <v>0</v>
      </c>
      <c r="I41" s="225">
        <f t="shared" si="4"/>
        <v>0</v>
      </c>
      <c r="J41" s="144">
        <f t="shared" si="4"/>
        <v>0</v>
      </c>
      <c r="K41" s="225">
        <f t="shared" si="4"/>
        <v>0</v>
      </c>
      <c r="L41" s="144">
        <f t="shared" si="4"/>
        <v>0</v>
      </c>
      <c r="M41" s="225">
        <f t="shared" si="4"/>
        <v>0</v>
      </c>
      <c r="N41" s="144">
        <f t="shared" si="4"/>
        <v>0</v>
      </c>
      <c r="O41" s="225">
        <f t="shared" si="4"/>
        <v>0</v>
      </c>
      <c r="P41" s="144">
        <f t="shared" si="4"/>
        <v>0</v>
      </c>
      <c r="Q41" s="224"/>
      <c r="R41" s="224"/>
      <c r="S41" s="127"/>
      <c r="T41" s="127"/>
    </row>
    <row r="42" spans="1:15" ht="15" customHeight="1">
      <c r="A42" s="147"/>
      <c r="B42" s="148"/>
      <c r="C42" s="149"/>
      <c r="D42" s="149"/>
      <c r="E42" s="140"/>
      <c r="F42" s="223"/>
      <c r="G42" s="140"/>
      <c r="H42" s="140"/>
      <c r="I42" s="140"/>
      <c r="J42" s="140"/>
      <c r="K42" s="140"/>
      <c r="L42" s="140"/>
      <c r="M42" s="140"/>
      <c r="N42" s="140"/>
      <c r="O42" s="140"/>
    </row>
    <row r="43" spans="1:20" s="128" customFormat="1" ht="18" customHeight="1">
      <c r="A43" s="287" t="s">
        <v>284</v>
      </c>
      <c r="B43" s="323" t="s">
        <v>285</v>
      </c>
      <c r="C43" s="324"/>
      <c r="D43" s="325"/>
      <c r="E43" s="330" t="s">
        <v>314</v>
      </c>
      <c r="F43" s="265"/>
      <c r="G43" s="265"/>
      <c r="H43" s="265"/>
      <c r="I43" s="265"/>
      <c r="J43" s="265"/>
      <c r="K43" s="265"/>
      <c r="L43" s="265"/>
      <c r="M43" s="265"/>
      <c r="N43" s="265"/>
      <c r="O43" s="331"/>
      <c r="P43" s="238"/>
      <c r="Q43" s="150"/>
      <c r="R43" s="151"/>
      <c r="S43" s="151"/>
      <c r="T43" s="151"/>
    </row>
    <row r="44" spans="1:20" s="62" customFormat="1" ht="18" customHeight="1">
      <c r="A44" s="340"/>
      <c r="B44" s="326"/>
      <c r="C44" s="327"/>
      <c r="D44" s="328"/>
      <c r="E44" s="225">
        <v>2007</v>
      </c>
      <c r="F44" s="225">
        <v>2008</v>
      </c>
      <c r="G44" s="225">
        <v>2009</v>
      </c>
      <c r="H44" s="225">
        <v>2010</v>
      </c>
      <c r="I44" s="225">
        <v>2011</v>
      </c>
      <c r="J44" s="225">
        <v>2012</v>
      </c>
      <c r="K44" s="225">
        <v>2013</v>
      </c>
      <c r="L44" s="225">
        <v>2014</v>
      </c>
      <c r="M44" s="225">
        <v>2015</v>
      </c>
      <c r="N44" s="226">
        <v>2016</v>
      </c>
      <c r="O44" s="226">
        <v>2017</v>
      </c>
      <c r="P44" s="239"/>
      <c r="Q44" s="143"/>
      <c r="R44" s="127"/>
      <c r="S44" s="127"/>
      <c r="T44" s="127"/>
    </row>
    <row r="45" spans="1:17" ht="13.5" customHeight="1">
      <c r="A45" s="152" t="s">
        <v>9</v>
      </c>
      <c r="B45" s="312" t="s">
        <v>382</v>
      </c>
      <c r="C45" s="313"/>
      <c r="D45" s="314"/>
      <c r="E45" s="139">
        <v>12074522</v>
      </c>
      <c r="F45" s="139">
        <v>12209000</v>
      </c>
      <c r="G45" s="139">
        <v>12331000</v>
      </c>
      <c r="H45" s="139">
        <v>12454000</v>
      </c>
      <c r="I45" s="139">
        <v>12579000</v>
      </c>
      <c r="J45" s="139">
        <v>12704000</v>
      </c>
      <c r="K45" s="139">
        <v>12831000</v>
      </c>
      <c r="L45" s="139">
        <v>12960000</v>
      </c>
      <c r="M45" s="153">
        <v>13090000</v>
      </c>
      <c r="N45" s="153">
        <v>13220000</v>
      </c>
      <c r="O45" s="153">
        <v>13352000</v>
      </c>
      <c r="P45" s="240"/>
      <c r="Q45" s="140"/>
    </row>
    <row r="46" spans="1:17" ht="13.5" customHeight="1">
      <c r="A46" s="152" t="s">
        <v>10</v>
      </c>
      <c r="B46" s="312" t="s">
        <v>383</v>
      </c>
      <c r="C46" s="313"/>
      <c r="D46" s="314"/>
      <c r="E46" s="139">
        <v>190000</v>
      </c>
      <c r="F46" s="139">
        <v>197000</v>
      </c>
      <c r="G46" s="139">
        <v>154000</v>
      </c>
      <c r="H46" s="139">
        <v>105000</v>
      </c>
      <c r="I46" s="139">
        <v>65000</v>
      </c>
      <c r="J46" s="139">
        <v>51000</v>
      </c>
      <c r="K46" s="139">
        <v>39000</v>
      </c>
      <c r="L46" s="139">
        <v>31000</v>
      </c>
      <c r="M46" s="139">
        <v>22000</v>
      </c>
      <c r="N46" s="153">
        <v>14000</v>
      </c>
      <c r="O46" s="153">
        <v>7000</v>
      </c>
      <c r="P46" s="240"/>
      <c r="Q46" s="140"/>
    </row>
    <row r="47" spans="1:17" ht="24.75" customHeight="1">
      <c r="A47" s="152" t="s">
        <v>11</v>
      </c>
      <c r="B47" s="312" t="s">
        <v>386</v>
      </c>
      <c r="C47" s="313"/>
      <c r="D47" s="314"/>
      <c r="E47" s="386">
        <v>0.2747</v>
      </c>
      <c r="F47" s="386">
        <v>0.2133</v>
      </c>
      <c r="G47" s="386">
        <v>0.1573</v>
      </c>
      <c r="H47" s="386">
        <v>0.1023</v>
      </c>
      <c r="I47" s="386">
        <v>0.0802</v>
      </c>
      <c r="J47" s="386">
        <v>0.0622</v>
      </c>
      <c r="K47" s="386">
        <v>0.0484</v>
      </c>
      <c r="L47" s="386">
        <v>0.0347</v>
      </c>
      <c r="M47" s="386">
        <v>0.0214</v>
      </c>
      <c r="N47" s="386">
        <v>0.0106</v>
      </c>
      <c r="O47" s="387">
        <v>0</v>
      </c>
      <c r="P47" s="240"/>
      <c r="Q47" s="140"/>
    </row>
    <row r="48" spans="1:17" ht="34.5" customHeight="1">
      <c r="A48" s="380" t="s">
        <v>1</v>
      </c>
      <c r="B48" s="381" t="s">
        <v>385</v>
      </c>
      <c r="C48" s="382"/>
      <c r="D48" s="383"/>
      <c r="E48" s="384">
        <v>0.2747</v>
      </c>
      <c r="F48" s="384">
        <v>0.2133</v>
      </c>
      <c r="G48" s="384">
        <v>0.1573</v>
      </c>
      <c r="H48" s="384">
        <v>0.1023</v>
      </c>
      <c r="I48" s="384">
        <v>0.0802</v>
      </c>
      <c r="J48" s="384">
        <v>0.0622</v>
      </c>
      <c r="K48" s="384">
        <v>0.0484</v>
      </c>
      <c r="L48" s="384">
        <v>0.0347</v>
      </c>
      <c r="M48" s="384">
        <v>0.0214</v>
      </c>
      <c r="N48" s="384">
        <v>0.0106</v>
      </c>
      <c r="O48" s="385">
        <v>0</v>
      </c>
      <c r="P48" s="241"/>
      <c r="Q48" s="140"/>
    </row>
    <row r="49" spans="1:17" ht="24.75" customHeight="1">
      <c r="A49" s="152" t="s">
        <v>15</v>
      </c>
      <c r="B49" s="312" t="s">
        <v>384</v>
      </c>
      <c r="C49" s="313"/>
      <c r="D49" s="314"/>
      <c r="E49" s="386">
        <v>0.097</v>
      </c>
      <c r="F49" s="386">
        <v>0.0729</v>
      </c>
      <c r="G49" s="386">
        <v>0.0679</v>
      </c>
      <c r="H49" s="386">
        <v>0.0619</v>
      </c>
      <c r="I49" s="386">
        <v>0.0263</v>
      </c>
      <c r="J49" s="386">
        <v>0.0212</v>
      </c>
      <c r="K49" s="386">
        <v>0.0163</v>
      </c>
      <c r="L49" s="386">
        <v>0.0155</v>
      </c>
      <c r="M49" s="386">
        <v>0.0147</v>
      </c>
      <c r="N49" s="386">
        <v>0.0116</v>
      </c>
      <c r="O49" s="387">
        <v>0.011</v>
      </c>
      <c r="P49" s="241"/>
      <c r="Q49" s="140"/>
    </row>
    <row r="50" spans="1:17" ht="34.5" customHeight="1">
      <c r="A50" s="380" t="s">
        <v>16</v>
      </c>
      <c r="B50" s="381" t="s">
        <v>387</v>
      </c>
      <c r="C50" s="382"/>
      <c r="D50" s="383"/>
      <c r="E50" s="384">
        <v>0.0598</v>
      </c>
      <c r="F50" s="384">
        <v>0.0729</v>
      </c>
      <c r="G50" s="384">
        <v>0.0679</v>
      </c>
      <c r="H50" s="384">
        <v>0.0619</v>
      </c>
      <c r="I50" s="384">
        <v>0.0263</v>
      </c>
      <c r="J50" s="384">
        <v>0.0212</v>
      </c>
      <c r="K50" s="384">
        <v>0.0163</v>
      </c>
      <c r="L50" s="384">
        <v>0.0155</v>
      </c>
      <c r="M50" s="384">
        <v>0.0147</v>
      </c>
      <c r="N50" s="384">
        <v>0.0116</v>
      </c>
      <c r="O50" s="385">
        <v>0.011</v>
      </c>
      <c r="P50" s="241"/>
      <c r="Q50" s="140"/>
    </row>
  </sheetData>
  <mergeCells count="51">
    <mergeCell ref="B16:D16"/>
    <mergeCell ref="B27:D27"/>
    <mergeCell ref="B28:D28"/>
    <mergeCell ref="B29:D29"/>
    <mergeCell ref="B17:D17"/>
    <mergeCell ref="B18:D18"/>
    <mergeCell ref="B19:D19"/>
    <mergeCell ref="B20:D20"/>
    <mergeCell ref="B21:D21"/>
    <mergeCell ref="B24:D25"/>
    <mergeCell ref="B12:D12"/>
    <mergeCell ref="B13:D13"/>
    <mergeCell ref="B14:D14"/>
    <mergeCell ref="B15:D15"/>
    <mergeCell ref="M1:Q1"/>
    <mergeCell ref="A2:R2"/>
    <mergeCell ref="A43:A44"/>
    <mergeCell ref="A5:A6"/>
    <mergeCell ref="G5:P5"/>
    <mergeCell ref="E5:E6"/>
    <mergeCell ref="A24:A25"/>
    <mergeCell ref="B5:D6"/>
    <mergeCell ref="B7:D7"/>
    <mergeCell ref="B11:D11"/>
    <mergeCell ref="E24:P24"/>
    <mergeCell ref="E43:O43"/>
    <mergeCell ref="F5:F6"/>
    <mergeCell ref="B8:D8"/>
    <mergeCell ref="B9:D9"/>
    <mergeCell ref="B10:D10"/>
    <mergeCell ref="B22:D22"/>
    <mergeCell ref="B30:D30"/>
    <mergeCell ref="B36:D36"/>
    <mergeCell ref="B26:D26"/>
    <mergeCell ref="B37:D37"/>
    <mergeCell ref="B31:D31"/>
    <mergeCell ref="B32:D32"/>
    <mergeCell ref="B33:D33"/>
    <mergeCell ref="B34:D34"/>
    <mergeCell ref="B35:D35"/>
    <mergeCell ref="B41:D41"/>
    <mergeCell ref="B38:D38"/>
    <mergeCell ref="B39:D39"/>
    <mergeCell ref="B43:D44"/>
    <mergeCell ref="B40:D40"/>
    <mergeCell ref="B45:D45"/>
    <mergeCell ref="B50:D50"/>
    <mergeCell ref="B46:D46"/>
    <mergeCell ref="B48:D48"/>
    <mergeCell ref="B49:D49"/>
    <mergeCell ref="B47:D47"/>
  </mergeCells>
  <printOptions/>
  <pageMargins left="0.3937007874015748" right="0.3937007874015748" top="1.6535433070866143" bottom="0.7874015748031497" header="0.5118110236220472" footer="0.5118110236220472"/>
  <pageSetup horizontalDpi="300" verticalDpi="300" orientation="landscape" paperSize="9" r:id="rId1"/>
  <headerFooter alignWithMargins="0">
    <oddHeader>&amp;RZałącznik nr 13 
do uchwały  nr IV/20/2006  Rady Gminy Sienno 
z dnia  29 grudnia 2006r.</oddHeader>
    <oddFooter>&amp;CStrona &amp;P z &amp;N</oddFooter>
  </headerFooter>
  <rowBreaks count="1" manualBreakCount="1">
    <brk id="2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ySplit="7" topLeftCell="BM8" activePane="bottomLeft" state="frozen"/>
      <selection pane="topLeft" activeCell="B1" sqref="B1"/>
      <selection pane="bottomLeft" activeCell="G40" sqref="G40"/>
    </sheetView>
  </sheetViews>
  <sheetFormatPr defaultColWidth="9.00390625" defaultRowHeight="12.75"/>
  <cols>
    <col min="1" max="1" width="6.625" style="1" customWidth="1"/>
    <col min="2" max="2" width="8.875" style="71" bestFit="1" customWidth="1"/>
    <col min="3" max="3" width="32.375" style="1" customWidth="1"/>
    <col min="4" max="4" width="11.625" style="71" customWidth="1"/>
    <col min="5" max="7" width="11.625" style="1" customWidth="1"/>
    <col min="8" max="10" width="10.75390625" style="1" customWidth="1"/>
    <col min="11" max="11" width="11.75390625" style="71" customWidth="1"/>
  </cols>
  <sheetData>
    <row r="1" spans="1:11" ht="18">
      <c r="A1" s="269" t="s">
        <v>49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8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59" customFormat="1" ht="15.75">
      <c r="A3" s="6"/>
      <c r="B3" s="68"/>
      <c r="C3" s="6"/>
      <c r="D3" s="68"/>
      <c r="E3" s="6"/>
      <c r="F3" s="7"/>
      <c r="G3" s="7"/>
      <c r="H3" s="7"/>
      <c r="I3" s="7"/>
      <c r="J3" s="7"/>
      <c r="K3" s="85" t="s">
        <v>35</v>
      </c>
    </row>
    <row r="4" spans="1:11" s="38" customFormat="1" ht="18.75" customHeight="1">
      <c r="A4" s="270" t="s">
        <v>2</v>
      </c>
      <c r="B4" s="270" t="s">
        <v>3</v>
      </c>
      <c r="C4" s="270" t="s">
        <v>14</v>
      </c>
      <c r="D4" s="270" t="s">
        <v>130</v>
      </c>
      <c r="E4" s="270" t="s">
        <v>64</v>
      </c>
      <c r="F4" s="270"/>
      <c r="G4" s="270"/>
      <c r="H4" s="270"/>
      <c r="I4" s="270"/>
      <c r="J4" s="270"/>
      <c r="K4" s="270"/>
    </row>
    <row r="5" spans="1:11" s="38" customFormat="1" ht="20.25" customHeight="1">
      <c r="A5" s="270"/>
      <c r="B5" s="270"/>
      <c r="C5" s="270"/>
      <c r="D5" s="270"/>
      <c r="E5" s="270" t="s">
        <v>22</v>
      </c>
      <c r="F5" s="270" t="s">
        <v>5</v>
      </c>
      <c r="G5" s="270"/>
      <c r="H5" s="270"/>
      <c r="I5" s="270"/>
      <c r="J5" s="270"/>
      <c r="K5" s="270" t="s">
        <v>25</v>
      </c>
    </row>
    <row r="6" spans="1:11" s="38" customFormat="1" ht="63.75">
      <c r="A6" s="270"/>
      <c r="B6" s="270"/>
      <c r="C6" s="270"/>
      <c r="D6" s="270"/>
      <c r="E6" s="270"/>
      <c r="F6" s="41" t="s">
        <v>83</v>
      </c>
      <c r="G6" s="41" t="s">
        <v>131</v>
      </c>
      <c r="H6" s="41" t="s">
        <v>80</v>
      </c>
      <c r="I6" s="41" t="s">
        <v>102</v>
      </c>
      <c r="J6" s="41" t="s">
        <v>82</v>
      </c>
      <c r="K6" s="270"/>
    </row>
    <row r="7" spans="1:11" s="98" customFormat="1" ht="6" customHeight="1">
      <c r="A7" s="96">
        <v>1</v>
      </c>
      <c r="B7" s="97">
        <v>2</v>
      </c>
      <c r="C7" s="96">
        <v>4</v>
      </c>
      <c r="D7" s="97">
        <v>5</v>
      </c>
      <c r="E7" s="96">
        <v>6</v>
      </c>
      <c r="F7" s="96">
        <v>7</v>
      </c>
      <c r="G7" s="96">
        <v>8</v>
      </c>
      <c r="H7" s="96">
        <v>9</v>
      </c>
      <c r="I7" s="96">
        <v>10</v>
      </c>
      <c r="J7" s="96">
        <v>11</v>
      </c>
      <c r="K7" s="97">
        <v>12</v>
      </c>
    </row>
    <row r="8" spans="1:11" s="79" customFormat="1" ht="15.75">
      <c r="A8" s="70" t="s">
        <v>149</v>
      </c>
      <c r="B8" s="70"/>
      <c r="C8" s="69" t="s">
        <v>165</v>
      </c>
      <c r="D8" s="99">
        <f aca="true" t="shared" si="0" ref="D8:D16">SUM(E8,K8)</f>
        <v>14852</v>
      </c>
      <c r="E8" s="78">
        <f>SUM(E9:E10)</f>
        <v>14852</v>
      </c>
      <c r="F8" s="78"/>
      <c r="G8" s="78"/>
      <c r="H8" s="78"/>
      <c r="I8" s="78"/>
      <c r="J8" s="78"/>
      <c r="K8" s="78"/>
    </row>
    <row r="9" spans="1:11" s="93" customFormat="1" ht="15.75">
      <c r="A9" s="89"/>
      <c r="B9" s="70" t="s">
        <v>166</v>
      </c>
      <c r="C9" s="90" t="s">
        <v>233</v>
      </c>
      <c r="D9" s="100">
        <f t="shared" si="0"/>
        <v>10032</v>
      </c>
      <c r="E9" s="91">
        <v>10032</v>
      </c>
      <c r="F9" s="91"/>
      <c r="G9" s="91"/>
      <c r="H9" s="91"/>
      <c r="I9" s="91"/>
      <c r="J9" s="91"/>
      <c r="K9" s="92"/>
    </row>
    <row r="10" spans="1:11" s="93" customFormat="1" ht="15.75">
      <c r="A10" s="89"/>
      <c r="B10" s="70" t="s">
        <v>167</v>
      </c>
      <c r="C10" s="90" t="s">
        <v>250</v>
      </c>
      <c r="D10" s="100">
        <f t="shared" si="0"/>
        <v>4820</v>
      </c>
      <c r="E10" s="91">
        <v>4820</v>
      </c>
      <c r="F10" s="91"/>
      <c r="G10" s="91"/>
      <c r="H10" s="91"/>
      <c r="I10" s="91"/>
      <c r="J10" s="91"/>
      <c r="K10" s="92"/>
    </row>
    <row r="11" spans="1:11" s="79" customFormat="1" ht="15.75">
      <c r="A11" s="70" t="s">
        <v>151</v>
      </c>
      <c r="B11" s="70"/>
      <c r="C11" s="69" t="s">
        <v>168</v>
      </c>
      <c r="D11" s="99">
        <f t="shared" si="0"/>
        <v>313528</v>
      </c>
      <c r="E11" s="82">
        <f>SUM(E12)</f>
        <v>205528</v>
      </c>
      <c r="F11" s="82"/>
      <c r="G11" s="82"/>
      <c r="H11" s="82"/>
      <c r="I11" s="82"/>
      <c r="J11" s="82"/>
      <c r="K11" s="82">
        <f>SUM(K12)</f>
        <v>108000</v>
      </c>
    </row>
    <row r="12" spans="1:11" s="93" customFormat="1" ht="15.75">
      <c r="A12" s="89"/>
      <c r="B12" s="70" t="s">
        <v>169</v>
      </c>
      <c r="C12" s="90" t="s">
        <v>236</v>
      </c>
      <c r="D12" s="100">
        <f t="shared" si="0"/>
        <v>313528</v>
      </c>
      <c r="E12" s="91">
        <v>205528</v>
      </c>
      <c r="F12" s="91"/>
      <c r="G12" s="91"/>
      <c r="H12" s="91"/>
      <c r="I12" s="91"/>
      <c r="J12" s="91"/>
      <c r="K12" s="104">
        <v>108000</v>
      </c>
    </row>
    <row r="13" spans="1:11" s="79" customFormat="1" ht="31.5">
      <c r="A13" s="70" t="s">
        <v>152</v>
      </c>
      <c r="B13" s="70"/>
      <c r="C13" s="69" t="s">
        <v>170</v>
      </c>
      <c r="D13" s="99">
        <f t="shared" si="0"/>
        <v>10000</v>
      </c>
      <c r="E13" s="82">
        <f>SUM(E14)</f>
        <v>10000</v>
      </c>
      <c r="F13" s="82"/>
      <c r="G13" s="82"/>
      <c r="H13" s="82"/>
      <c r="I13" s="82"/>
      <c r="J13" s="82"/>
      <c r="K13" s="82"/>
    </row>
    <row r="14" spans="1:11" s="93" customFormat="1" ht="30">
      <c r="A14" s="89"/>
      <c r="B14" s="70" t="s">
        <v>171</v>
      </c>
      <c r="C14" s="90" t="s">
        <v>237</v>
      </c>
      <c r="D14" s="100">
        <f t="shared" si="0"/>
        <v>10000</v>
      </c>
      <c r="E14" s="91">
        <v>10000</v>
      </c>
      <c r="F14" s="91"/>
      <c r="G14" s="91"/>
      <c r="H14" s="91"/>
      <c r="I14" s="91"/>
      <c r="J14" s="91"/>
      <c r="K14" s="92"/>
    </row>
    <row r="15" spans="1:11" s="79" customFormat="1" ht="15.75">
      <c r="A15" s="70" t="s">
        <v>172</v>
      </c>
      <c r="B15" s="70"/>
      <c r="C15" s="69" t="s">
        <v>173</v>
      </c>
      <c r="D15" s="99">
        <f t="shared" si="0"/>
        <v>17640</v>
      </c>
      <c r="E15" s="82">
        <f>SUM(E16)</f>
        <v>17640</v>
      </c>
      <c r="F15" s="102"/>
      <c r="G15" s="102"/>
      <c r="H15" s="82"/>
      <c r="I15" s="82"/>
      <c r="J15" s="82"/>
      <c r="K15" s="82"/>
    </row>
    <row r="16" spans="1:11" s="93" customFormat="1" ht="15.75">
      <c r="A16" s="89"/>
      <c r="B16" s="70" t="s">
        <v>174</v>
      </c>
      <c r="C16" s="90" t="s">
        <v>238</v>
      </c>
      <c r="D16" s="100">
        <f t="shared" si="0"/>
        <v>17640</v>
      </c>
      <c r="E16" s="105">
        <v>17640</v>
      </c>
      <c r="F16" s="91"/>
      <c r="G16" s="91"/>
      <c r="H16" s="91"/>
      <c r="I16" s="91"/>
      <c r="J16" s="91"/>
      <c r="K16" s="92"/>
    </row>
    <row r="17" spans="1:11" s="79" customFormat="1" ht="31.5">
      <c r="A17" s="70" t="s">
        <v>153</v>
      </c>
      <c r="B17" s="70"/>
      <c r="C17" s="69" t="s">
        <v>175</v>
      </c>
      <c r="D17" s="99">
        <f>SUM(D18:D23)</f>
        <v>1090991</v>
      </c>
      <c r="E17" s="82">
        <f>SUM(E18:E23)</f>
        <v>1090991</v>
      </c>
      <c r="F17" s="82">
        <f>SUM(F18:F23)</f>
        <v>659621</v>
      </c>
      <c r="G17" s="82">
        <f>SUM(G18:G23)</f>
        <v>115846</v>
      </c>
      <c r="H17" s="82">
        <f>SUM(H18:H23)</f>
        <v>1920</v>
      </c>
      <c r="I17" s="82"/>
      <c r="J17" s="82"/>
      <c r="K17" s="82"/>
    </row>
    <row r="18" spans="1:11" s="93" customFormat="1" ht="15.75">
      <c r="A18" s="89"/>
      <c r="B18" s="70" t="s">
        <v>176</v>
      </c>
      <c r="C18" s="90" t="s">
        <v>239</v>
      </c>
      <c r="D18" s="100">
        <f aca="true" t="shared" si="1" ref="D18:D51">SUM(E18,K18)</f>
        <v>45061</v>
      </c>
      <c r="E18" s="91">
        <v>45061</v>
      </c>
      <c r="F18" s="91">
        <v>31291</v>
      </c>
      <c r="G18" s="91">
        <v>6146</v>
      </c>
      <c r="H18" s="91"/>
      <c r="I18" s="91"/>
      <c r="J18" s="91"/>
      <c r="K18" s="92"/>
    </row>
    <row r="19" spans="1:11" s="93" customFormat="1" ht="15.75">
      <c r="A19" s="89"/>
      <c r="B19" s="70" t="s">
        <v>177</v>
      </c>
      <c r="C19" s="90" t="s">
        <v>240</v>
      </c>
      <c r="D19" s="100">
        <f t="shared" si="1"/>
        <v>1920</v>
      </c>
      <c r="E19" s="91">
        <v>1920</v>
      </c>
      <c r="F19" s="91"/>
      <c r="G19" s="91"/>
      <c r="H19" s="91">
        <v>1920</v>
      </c>
      <c r="I19" s="91"/>
      <c r="J19" s="91"/>
      <c r="K19" s="92"/>
    </row>
    <row r="20" spans="1:11" s="93" customFormat="1" ht="15.75">
      <c r="A20" s="89"/>
      <c r="B20" s="70" t="s">
        <v>178</v>
      </c>
      <c r="C20" s="90" t="s">
        <v>241</v>
      </c>
      <c r="D20" s="100">
        <f t="shared" si="1"/>
        <v>46240</v>
      </c>
      <c r="E20" s="91">
        <v>46240</v>
      </c>
      <c r="F20" s="91"/>
      <c r="G20" s="91"/>
      <c r="H20" s="91"/>
      <c r="I20" s="91"/>
      <c r="J20" s="91"/>
      <c r="K20" s="92"/>
    </row>
    <row r="21" spans="1:11" s="93" customFormat="1" ht="15.75">
      <c r="A21" s="89"/>
      <c r="B21" s="70" t="s">
        <v>179</v>
      </c>
      <c r="C21" s="90" t="s">
        <v>242</v>
      </c>
      <c r="D21" s="100">
        <f t="shared" si="1"/>
        <v>965270</v>
      </c>
      <c r="E21" s="105">
        <v>965270</v>
      </c>
      <c r="F21" s="105">
        <v>608330</v>
      </c>
      <c r="G21" s="105">
        <v>105800</v>
      </c>
      <c r="H21" s="105"/>
      <c r="I21" s="105"/>
      <c r="J21" s="105"/>
      <c r="K21" s="160"/>
    </row>
    <row r="22" spans="1:11" s="93" customFormat="1" ht="30">
      <c r="A22" s="89"/>
      <c r="B22" s="70" t="s">
        <v>180</v>
      </c>
      <c r="C22" s="90" t="s">
        <v>243</v>
      </c>
      <c r="D22" s="100">
        <f t="shared" si="1"/>
        <v>7500</v>
      </c>
      <c r="E22" s="159">
        <v>7500</v>
      </c>
      <c r="F22" s="159"/>
      <c r="G22" s="159"/>
      <c r="H22" s="159"/>
      <c r="I22" s="159"/>
      <c r="J22" s="159"/>
      <c r="K22" s="158"/>
    </row>
    <row r="23" spans="1:11" s="93" customFormat="1" ht="15.75">
      <c r="A23" s="155"/>
      <c r="B23" s="156" t="s">
        <v>181</v>
      </c>
      <c r="C23" s="157" t="s">
        <v>250</v>
      </c>
      <c r="D23" s="158">
        <f t="shared" si="1"/>
        <v>25000</v>
      </c>
      <c r="E23" s="91">
        <v>25000</v>
      </c>
      <c r="F23" s="91">
        <v>20000</v>
      </c>
      <c r="G23" s="91">
        <v>3900</v>
      </c>
      <c r="H23" s="91"/>
      <c r="I23" s="91"/>
      <c r="J23" s="91"/>
      <c r="K23" s="92"/>
    </row>
    <row r="24" spans="1:11" s="81" customFormat="1" ht="78.75">
      <c r="A24" s="70" t="s">
        <v>154</v>
      </c>
      <c r="B24" s="70"/>
      <c r="C24" s="69" t="s">
        <v>182</v>
      </c>
      <c r="D24" s="99">
        <f t="shared" si="1"/>
        <v>1063</v>
      </c>
      <c r="E24" s="80">
        <f>SUM(E25)</f>
        <v>1063</v>
      </c>
      <c r="F24" s="80"/>
      <c r="G24" s="80"/>
      <c r="H24" s="80"/>
      <c r="I24" s="80"/>
      <c r="J24" s="80"/>
      <c r="K24" s="82"/>
    </row>
    <row r="25" spans="1:11" s="93" customFormat="1" ht="45">
      <c r="A25" s="89"/>
      <c r="B25" s="70" t="s">
        <v>183</v>
      </c>
      <c r="C25" s="90" t="s">
        <v>283</v>
      </c>
      <c r="D25" s="101">
        <f t="shared" si="1"/>
        <v>1063</v>
      </c>
      <c r="E25" s="91">
        <v>1063</v>
      </c>
      <c r="F25" s="91"/>
      <c r="G25" s="91"/>
      <c r="H25" s="91"/>
      <c r="I25" s="91"/>
      <c r="J25" s="91"/>
      <c r="K25" s="92"/>
    </row>
    <row r="26" spans="1:11" s="79" customFormat="1" ht="47.25">
      <c r="A26" s="70" t="s">
        <v>155</v>
      </c>
      <c r="B26" s="70"/>
      <c r="C26" s="69" t="s">
        <v>184</v>
      </c>
      <c r="D26" s="99">
        <f t="shared" si="1"/>
        <v>143200</v>
      </c>
      <c r="E26" s="82">
        <f>SUM(E27:E29)</f>
        <v>143200</v>
      </c>
      <c r="F26" s="82">
        <f>SUM(F28:F29)</f>
        <v>30480</v>
      </c>
      <c r="G26" s="82">
        <f>SUM(G28:G29)</f>
        <v>5806</v>
      </c>
      <c r="H26" s="82">
        <f>SUM(H27:H29)</f>
        <v>5000</v>
      </c>
      <c r="I26" s="82"/>
      <c r="J26" s="82"/>
      <c r="K26" s="82"/>
    </row>
    <row r="27" spans="1:11" s="79" customFormat="1" ht="15.75">
      <c r="A27" s="70"/>
      <c r="B27" s="70" t="s">
        <v>260</v>
      </c>
      <c r="C27" s="90" t="s">
        <v>261</v>
      </c>
      <c r="D27" s="101">
        <f t="shared" si="1"/>
        <v>5000</v>
      </c>
      <c r="E27" s="104">
        <v>5000</v>
      </c>
      <c r="F27" s="104"/>
      <c r="G27" s="104"/>
      <c r="H27" s="104">
        <v>5000</v>
      </c>
      <c r="I27" s="103"/>
      <c r="J27" s="82"/>
      <c r="K27" s="82"/>
    </row>
    <row r="28" spans="1:11" s="93" customFormat="1" ht="15.75">
      <c r="A28" s="89"/>
      <c r="B28" s="70" t="s">
        <v>185</v>
      </c>
      <c r="C28" s="90" t="s">
        <v>245</v>
      </c>
      <c r="D28" s="100">
        <f t="shared" si="1"/>
        <v>137700</v>
      </c>
      <c r="E28" s="91">
        <v>137700</v>
      </c>
      <c r="F28" s="91">
        <v>30480</v>
      </c>
      <c r="G28" s="91">
        <v>5806</v>
      </c>
      <c r="H28" s="91"/>
      <c r="I28" s="91"/>
      <c r="J28" s="91"/>
      <c r="K28" s="92"/>
    </row>
    <row r="29" spans="1:11" s="93" customFormat="1" ht="15.75">
      <c r="A29" s="89"/>
      <c r="B29" s="70" t="s">
        <v>186</v>
      </c>
      <c r="C29" s="90" t="s">
        <v>244</v>
      </c>
      <c r="D29" s="100">
        <f t="shared" si="1"/>
        <v>500</v>
      </c>
      <c r="E29" s="91">
        <v>500</v>
      </c>
      <c r="F29" s="91"/>
      <c r="G29" s="91"/>
      <c r="H29" s="91"/>
      <c r="I29" s="91"/>
      <c r="J29" s="91"/>
      <c r="K29" s="92"/>
    </row>
    <row r="30" spans="1:11" s="79" customFormat="1" ht="126">
      <c r="A30" s="70" t="s">
        <v>156</v>
      </c>
      <c r="B30" s="70"/>
      <c r="C30" s="69" t="s">
        <v>187</v>
      </c>
      <c r="D30" s="99">
        <f t="shared" si="1"/>
        <v>72520</v>
      </c>
      <c r="E30" s="82">
        <f>SUM(E31)</f>
        <v>72520</v>
      </c>
      <c r="F30" s="82">
        <f>SUM(F31)</f>
        <v>34020</v>
      </c>
      <c r="G30" s="82"/>
      <c r="H30" s="82"/>
      <c r="I30" s="82"/>
      <c r="J30" s="82"/>
      <c r="K30" s="82">
        <f>SUM(K31)</f>
        <v>0</v>
      </c>
    </row>
    <row r="31" spans="1:11" s="93" customFormat="1" ht="45">
      <c r="A31" s="89"/>
      <c r="B31" s="70" t="s">
        <v>188</v>
      </c>
      <c r="C31" s="90" t="s">
        <v>282</v>
      </c>
      <c r="D31" s="100">
        <f t="shared" si="1"/>
        <v>72520</v>
      </c>
      <c r="E31" s="91">
        <v>72520</v>
      </c>
      <c r="F31" s="91">
        <v>34020</v>
      </c>
      <c r="G31" s="91"/>
      <c r="H31" s="91"/>
      <c r="I31" s="91"/>
      <c r="J31" s="91"/>
      <c r="K31" s="104"/>
    </row>
    <row r="32" spans="1:11" s="79" customFormat="1" ht="31.5">
      <c r="A32" s="70" t="s">
        <v>189</v>
      </c>
      <c r="B32" s="70"/>
      <c r="C32" s="69" t="s">
        <v>190</v>
      </c>
      <c r="D32" s="99">
        <f t="shared" si="1"/>
        <v>190000</v>
      </c>
      <c r="E32" s="82">
        <f>SUM(E33)</f>
        <v>190000</v>
      </c>
      <c r="F32" s="82"/>
      <c r="G32" s="82"/>
      <c r="H32" s="82"/>
      <c r="I32" s="82">
        <f>SUM(I33)</f>
        <v>190000</v>
      </c>
      <c r="J32" s="82"/>
      <c r="K32" s="82"/>
    </row>
    <row r="33" spans="1:11" s="93" customFormat="1" ht="60">
      <c r="A33" s="89"/>
      <c r="B33" s="70" t="s">
        <v>191</v>
      </c>
      <c r="C33" s="90" t="s">
        <v>246</v>
      </c>
      <c r="D33" s="100">
        <f t="shared" si="1"/>
        <v>190000</v>
      </c>
      <c r="E33" s="91">
        <v>190000</v>
      </c>
      <c r="F33" s="91"/>
      <c r="G33" s="91"/>
      <c r="H33" s="91"/>
      <c r="I33" s="91">
        <v>190000</v>
      </c>
      <c r="J33" s="91"/>
      <c r="K33" s="92"/>
    </row>
    <row r="34" spans="1:11" s="79" customFormat="1" ht="15.75">
      <c r="A34" s="70" t="s">
        <v>157</v>
      </c>
      <c r="B34" s="70"/>
      <c r="C34" s="69" t="s">
        <v>192</v>
      </c>
      <c r="D34" s="99">
        <f t="shared" si="1"/>
        <v>40000</v>
      </c>
      <c r="E34" s="82">
        <f>SUM(E35)</f>
        <v>40000</v>
      </c>
      <c r="F34" s="82"/>
      <c r="G34" s="82"/>
      <c r="H34" s="82"/>
      <c r="I34" s="82"/>
      <c r="J34" s="82"/>
      <c r="K34" s="82"/>
    </row>
    <row r="35" spans="1:11" s="93" customFormat="1" ht="15.75">
      <c r="A35" s="89"/>
      <c r="B35" s="70" t="s">
        <v>193</v>
      </c>
      <c r="C35" s="90" t="s">
        <v>281</v>
      </c>
      <c r="D35" s="100">
        <f t="shared" si="1"/>
        <v>40000</v>
      </c>
      <c r="E35" s="91">
        <v>40000</v>
      </c>
      <c r="F35" s="91"/>
      <c r="G35" s="91"/>
      <c r="H35" s="91"/>
      <c r="I35" s="91"/>
      <c r="J35" s="91"/>
      <c r="K35" s="92"/>
    </row>
    <row r="36" spans="1:11" s="81" customFormat="1" ht="15.75">
      <c r="A36" s="70" t="s">
        <v>158</v>
      </c>
      <c r="B36" s="70"/>
      <c r="C36" s="69" t="s">
        <v>194</v>
      </c>
      <c r="D36" s="99">
        <f t="shared" si="1"/>
        <v>5214153</v>
      </c>
      <c r="E36" s="154">
        <f>SUM(E37:E45)</f>
        <v>5214153</v>
      </c>
      <c r="F36" s="154">
        <f>SUM(F37:F45)</f>
        <v>3286177</v>
      </c>
      <c r="G36" s="154">
        <f>SUM(G37:G45)</f>
        <v>652698</v>
      </c>
      <c r="H36" s="154">
        <f>SUM(H37:H45)</f>
        <v>390000</v>
      </c>
      <c r="I36" s="154"/>
      <c r="J36" s="154"/>
      <c r="K36" s="154"/>
    </row>
    <row r="37" spans="1:11" s="112" customFormat="1" ht="15.75">
      <c r="A37" s="106"/>
      <c r="B37" s="107" t="s">
        <v>195</v>
      </c>
      <c r="C37" s="108" t="s">
        <v>264</v>
      </c>
      <c r="D37" s="109">
        <f t="shared" si="1"/>
        <v>2278536</v>
      </c>
      <c r="E37" s="110">
        <v>2278536</v>
      </c>
      <c r="F37" s="110">
        <v>1270635</v>
      </c>
      <c r="G37" s="110">
        <v>271328</v>
      </c>
      <c r="H37" s="110">
        <v>390000</v>
      </c>
      <c r="I37" s="110"/>
      <c r="J37" s="110"/>
      <c r="K37" s="111"/>
    </row>
    <row r="38" spans="1:11" s="112" customFormat="1" ht="30">
      <c r="A38" s="106"/>
      <c r="B38" s="107" t="s">
        <v>196</v>
      </c>
      <c r="C38" s="108" t="s">
        <v>265</v>
      </c>
      <c r="D38" s="109">
        <f t="shared" si="1"/>
        <v>148318</v>
      </c>
      <c r="E38" s="110">
        <v>148318</v>
      </c>
      <c r="F38" s="110">
        <v>95521</v>
      </c>
      <c r="G38" s="110">
        <v>21110</v>
      </c>
      <c r="H38" s="110"/>
      <c r="I38" s="110"/>
      <c r="J38" s="110"/>
      <c r="K38" s="111"/>
    </row>
    <row r="39" spans="1:11" s="112" customFormat="1" ht="15.75">
      <c r="A39" s="106"/>
      <c r="B39" s="107" t="s">
        <v>197</v>
      </c>
      <c r="C39" s="108" t="s">
        <v>266</v>
      </c>
      <c r="D39" s="109">
        <f>SUM(E39,K39)</f>
        <v>1654797</v>
      </c>
      <c r="E39" s="110">
        <v>1654797</v>
      </c>
      <c r="F39" s="110">
        <v>1129891</v>
      </c>
      <c r="G39" s="110">
        <v>247790</v>
      </c>
      <c r="H39" s="110"/>
      <c r="I39" s="110"/>
      <c r="J39" s="110"/>
      <c r="K39" s="111"/>
    </row>
    <row r="40" spans="1:11" s="112" customFormat="1" ht="15.75">
      <c r="A40" s="106"/>
      <c r="B40" s="107" t="s">
        <v>198</v>
      </c>
      <c r="C40" s="108" t="s">
        <v>267</v>
      </c>
      <c r="D40" s="109">
        <f t="shared" si="1"/>
        <v>240300</v>
      </c>
      <c r="E40" s="110">
        <v>240300</v>
      </c>
      <c r="F40" s="110">
        <v>240300</v>
      </c>
      <c r="G40" s="110"/>
      <c r="H40" s="110"/>
      <c r="I40" s="110"/>
      <c r="J40" s="110"/>
      <c r="K40" s="111"/>
    </row>
    <row r="41" spans="1:11" s="112" customFormat="1" ht="15.75">
      <c r="A41" s="106"/>
      <c r="B41" s="107" t="s">
        <v>199</v>
      </c>
      <c r="C41" s="108" t="s">
        <v>268</v>
      </c>
      <c r="D41" s="109">
        <f t="shared" si="1"/>
        <v>815629</v>
      </c>
      <c r="E41" s="110">
        <v>815629</v>
      </c>
      <c r="F41" s="110">
        <v>547130</v>
      </c>
      <c r="G41" s="110">
        <v>111900</v>
      </c>
      <c r="H41" s="110"/>
      <c r="I41" s="110"/>
      <c r="J41" s="110"/>
      <c r="K41" s="111"/>
    </row>
    <row r="42" spans="1:11" s="112" customFormat="1" ht="15.75">
      <c r="A42" s="106"/>
      <c r="B42" s="107" t="s">
        <v>200</v>
      </c>
      <c r="C42" s="108" t="s">
        <v>269</v>
      </c>
      <c r="D42" s="109">
        <f t="shared" si="1"/>
        <v>3270</v>
      </c>
      <c r="E42" s="110">
        <v>3270</v>
      </c>
      <c r="F42" s="110">
        <v>2700</v>
      </c>
      <c r="G42" s="110">
        <v>570</v>
      </c>
      <c r="H42" s="110"/>
      <c r="I42" s="110"/>
      <c r="J42" s="110"/>
      <c r="K42" s="111"/>
    </row>
    <row r="43" spans="1:11" s="93" customFormat="1" ht="15.75">
      <c r="A43" s="89"/>
      <c r="B43" s="70" t="s">
        <v>201</v>
      </c>
      <c r="C43" s="90" t="s">
        <v>280</v>
      </c>
      <c r="D43" s="100">
        <f t="shared" si="1"/>
        <v>750</v>
      </c>
      <c r="E43" s="91">
        <v>750</v>
      </c>
      <c r="F43" s="91"/>
      <c r="G43" s="91"/>
      <c r="H43" s="91"/>
      <c r="I43" s="91"/>
      <c r="J43" s="91"/>
      <c r="K43" s="92"/>
    </row>
    <row r="44" spans="1:11" s="112" customFormat="1" ht="30">
      <c r="A44" s="106"/>
      <c r="B44" s="107" t="s">
        <v>202</v>
      </c>
      <c r="C44" s="108" t="s">
        <v>279</v>
      </c>
      <c r="D44" s="109">
        <f t="shared" si="1"/>
        <v>24810</v>
      </c>
      <c r="E44" s="110">
        <v>24810</v>
      </c>
      <c r="F44" s="110"/>
      <c r="G44" s="110"/>
      <c r="H44" s="110"/>
      <c r="I44" s="110"/>
      <c r="J44" s="110"/>
      <c r="K44" s="111"/>
    </row>
    <row r="45" spans="1:11" s="112" customFormat="1" ht="15.75">
      <c r="A45" s="106"/>
      <c r="B45" s="107" t="s">
        <v>203</v>
      </c>
      <c r="C45" s="108" t="s">
        <v>250</v>
      </c>
      <c r="D45" s="109">
        <f t="shared" si="1"/>
        <v>47743</v>
      </c>
      <c r="E45" s="110">
        <v>47743</v>
      </c>
      <c r="F45" s="110"/>
      <c r="G45" s="110"/>
      <c r="H45" s="110"/>
      <c r="I45" s="110"/>
      <c r="J45" s="110"/>
      <c r="K45" s="111"/>
    </row>
    <row r="46" spans="1:11" s="116" customFormat="1" ht="15.75">
      <c r="A46" s="107" t="s">
        <v>204</v>
      </c>
      <c r="B46" s="107"/>
      <c r="C46" s="113" t="s">
        <v>205</v>
      </c>
      <c r="D46" s="114">
        <f>SUM(E46,K46)</f>
        <v>93325</v>
      </c>
      <c r="E46" s="115">
        <f>SUM(E47)</f>
        <v>80325</v>
      </c>
      <c r="F46" s="115">
        <f>SUM(F47)</f>
        <v>13180</v>
      </c>
      <c r="G46" s="115"/>
      <c r="H46" s="115">
        <f>SUM(H47)</f>
        <v>20000</v>
      </c>
      <c r="I46" s="115"/>
      <c r="J46" s="115"/>
      <c r="K46" s="115">
        <f>SUM(K47:K48)</f>
        <v>13000</v>
      </c>
    </row>
    <row r="47" spans="1:11" s="93" customFormat="1" ht="30">
      <c r="A47" s="89"/>
      <c r="B47" s="70" t="s">
        <v>206</v>
      </c>
      <c r="C47" s="90" t="s">
        <v>278</v>
      </c>
      <c r="D47" s="100">
        <f>SUM(E47,K47)</f>
        <v>80325</v>
      </c>
      <c r="E47" s="91">
        <v>80325</v>
      </c>
      <c r="F47" s="91">
        <v>13180</v>
      </c>
      <c r="G47" s="91"/>
      <c r="H47" s="91">
        <v>20000</v>
      </c>
      <c r="I47" s="91"/>
      <c r="J47" s="91"/>
      <c r="K47" s="92"/>
    </row>
    <row r="48" spans="1:11" s="93" customFormat="1" ht="15.75">
      <c r="A48" s="89"/>
      <c r="B48" s="70" t="s">
        <v>376</v>
      </c>
      <c r="C48" s="90" t="s">
        <v>250</v>
      </c>
      <c r="D48" s="100">
        <f>SUM(E48,K48)</f>
        <v>13000</v>
      </c>
      <c r="E48" s="91"/>
      <c r="F48" s="91"/>
      <c r="G48" s="91"/>
      <c r="H48" s="91"/>
      <c r="I48" s="91"/>
      <c r="J48" s="91"/>
      <c r="K48" s="92">
        <v>13000</v>
      </c>
    </row>
    <row r="49" spans="1:11" s="79" customFormat="1" ht="15.75">
      <c r="A49" s="70" t="s">
        <v>159</v>
      </c>
      <c r="B49" s="70"/>
      <c r="C49" s="69" t="s">
        <v>207</v>
      </c>
      <c r="D49" s="99">
        <f t="shared" si="1"/>
        <v>2903620</v>
      </c>
      <c r="E49" s="82">
        <f>SUM(E50:E57)</f>
        <v>2903620</v>
      </c>
      <c r="F49" s="82">
        <f>SUM(F50:F57)</f>
        <v>167332</v>
      </c>
      <c r="G49" s="82">
        <f>SUM(G50:G57)</f>
        <v>33030</v>
      </c>
      <c r="H49" s="82"/>
      <c r="I49" s="82"/>
      <c r="J49" s="82"/>
      <c r="K49" s="82"/>
    </row>
    <row r="50" spans="1:11" s="93" customFormat="1" ht="15.75">
      <c r="A50" s="89"/>
      <c r="B50" s="70" t="s">
        <v>208</v>
      </c>
      <c r="C50" s="90" t="s">
        <v>277</v>
      </c>
      <c r="D50" s="100">
        <f t="shared" si="1"/>
        <v>14400</v>
      </c>
      <c r="E50" s="91">
        <v>14400</v>
      </c>
      <c r="F50" s="91"/>
      <c r="G50" s="91"/>
      <c r="H50" s="91"/>
      <c r="I50" s="91"/>
      <c r="J50" s="91"/>
      <c r="K50" s="92"/>
    </row>
    <row r="51" spans="1:11" s="93" customFormat="1" ht="60">
      <c r="A51" s="89"/>
      <c r="B51" s="70" t="s">
        <v>209</v>
      </c>
      <c r="C51" s="90" t="s">
        <v>247</v>
      </c>
      <c r="D51" s="100">
        <f t="shared" si="1"/>
        <v>2400000</v>
      </c>
      <c r="E51" s="91">
        <v>2400000</v>
      </c>
      <c r="F51" s="91">
        <v>34132</v>
      </c>
      <c r="G51" s="91">
        <v>6710</v>
      </c>
      <c r="H51" s="91"/>
      <c r="I51" s="91"/>
      <c r="J51" s="91"/>
      <c r="K51" s="92"/>
    </row>
    <row r="52" spans="1:11" s="93" customFormat="1" ht="90">
      <c r="A52" s="89"/>
      <c r="B52" s="70" t="s">
        <v>210</v>
      </c>
      <c r="C52" s="90" t="s">
        <v>275</v>
      </c>
      <c r="D52" s="100">
        <f aca="true" t="shared" si="2" ref="D52:D71">SUM(E52,K52)</f>
        <v>9000</v>
      </c>
      <c r="E52" s="91">
        <v>9000</v>
      </c>
      <c r="F52" s="91"/>
      <c r="G52" s="91"/>
      <c r="H52" s="91"/>
      <c r="I52" s="91"/>
      <c r="J52" s="91"/>
      <c r="K52" s="92"/>
    </row>
    <row r="53" spans="1:11" s="93" customFormat="1" ht="45">
      <c r="A53" s="89"/>
      <c r="B53" s="70" t="s">
        <v>211</v>
      </c>
      <c r="C53" s="90" t="s">
        <v>276</v>
      </c>
      <c r="D53" s="100">
        <f t="shared" si="2"/>
        <v>211500</v>
      </c>
      <c r="E53" s="91">
        <v>211500</v>
      </c>
      <c r="F53" s="91"/>
      <c r="G53" s="91"/>
      <c r="H53" s="91"/>
      <c r="I53" s="91"/>
      <c r="J53" s="91"/>
      <c r="K53" s="92"/>
    </row>
    <row r="54" spans="1:11" s="93" customFormat="1" ht="15.75">
      <c r="A54" s="89"/>
      <c r="B54" s="70" t="s">
        <v>212</v>
      </c>
      <c r="C54" s="90" t="s">
        <v>274</v>
      </c>
      <c r="D54" s="100">
        <f t="shared" si="2"/>
        <v>36000</v>
      </c>
      <c r="E54" s="91">
        <v>36000</v>
      </c>
      <c r="F54" s="91"/>
      <c r="G54" s="91"/>
      <c r="H54" s="91"/>
      <c r="I54" s="91"/>
      <c r="J54" s="91"/>
      <c r="K54" s="92"/>
    </row>
    <row r="55" spans="1:11" s="93" customFormat="1" ht="15.75">
      <c r="A55" s="89"/>
      <c r="B55" s="70" t="s">
        <v>213</v>
      </c>
      <c r="C55" s="90" t="s">
        <v>248</v>
      </c>
      <c r="D55" s="100">
        <f t="shared" si="2"/>
        <v>140620</v>
      </c>
      <c r="E55" s="91">
        <v>140620</v>
      </c>
      <c r="F55" s="91">
        <v>105000</v>
      </c>
      <c r="G55" s="91">
        <v>20720</v>
      </c>
      <c r="H55" s="91"/>
      <c r="I55" s="91"/>
      <c r="J55" s="91"/>
      <c r="K55" s="92"/>
    </row>
    <row r="56" spans="1:11" s="93" customFormat="1" ht="45">
      <c r="A56" s="89"/>
      <c r="B56" s="70" t="s">
        <v>214</v>
      </c>
      <c r="C56" s="90" t="s">
        <v>249</v>
      </c>
      <c r="D56" s="100">
        <f t="shared" si="2"/>
        <v>38400</v>
      </c>
      <c r="E56" s="91">
        <v>38400</v>
      </c>
      <c r="F56" s="91">
        <v>28200</v>
      </c>
      <c r="G56" s="91">
        <v>5600</v>
      </c>
      <c r="H56" s="91"/>
      <c r="I56" s="91"/>
      <c r="J56" s="91"/>
      <c r="K56" s="92"/>
    </row>
    <row r="57" spans="1:11" s="93" customFormat="1" ht="15.75">
      <c r="A57" s="89"/>
      <c r="B57" s="70" t="s">
        <v>215</v>
      </c>
      <c r="C57" s="90" t="s">
        <v>250</v>
      </c>
      <c r="D57" s="100">
        <f t="shared" si="2"/>
        <v>53700</v>
      </c>
      <c r="E57" s="91">
        <v>53700</v>
      </c>
      <c r="F57" s="91"/>
      <c r="G57" s="91"/>
      <c r="H57" s="91"/>
      <c r="I57" s="91"/>
      <c r="J57" s="91"/>
      <c r="K57" s="92"/>
    </row>
    <row r="58" spans="1:11" s="118" customFormat="1" ht="31.5">
      <c r="A58" s="107" t="s">
        <v>216</v>
      </c>
      <c r="B58" s="107"/>
      <c r="C58" s="113" t="s">
        <v>217</v>
      </c>
      <c r="D58" s="114">
        <f>SUM(E58,K58)</f>
        <v>280549</v>
      </c>
      <c r="E58" s="117">
        <f>SUM(E59:E61)</f>
        <v>280549</v>
      </c>
      <c r="F58" s="117">
        <f>SUM(F59:F61)</f>
        <v>185981</v>
      </c>
      <c r="G58" s="117">
        <f>SUM(G59:G61)</f>
        <v>38390</v>
      </c>
      <c r="H58" s="117"/>
      <c r="I58" s="117"/>
      <c r="J58" s="117"/>
      <c r="K58" s="115"/>
    </row>
    <row r="59" spans="1:11" s="112" customFormat="1" ht="15.75">
      <c r="A59" s="106"/>
      <c r="B59" s="107" t="s">
        <v>218</v>
      </c>
      <c r="C59" s="108" t="s">
        <v>270</v>
      </c>
      <c r="D59" s="109">
        <f t="shared" si="2"/>
        <v>261959</v>
      </c>
      <c r="E59" s="110">
        <v>261959</v>
      </c>
      <c r="F59" s="110">
        <v>185981</v>
      </c>
      <c r="G59" s="110">
        <v>38390</v>
      </c>
      <c r="H59" s="110"/>
      <c r="I59" s="110"/>
      <c r="J59" s="110"/>
      <c r="K59" s="111"/>
    </row>
    <row r="60" spans="1:11" s="112" customFormat="1" ht="15.75">
      <c r="A60" s="106"/>
      <c r="B60" s="107" t="s">
        <v>262</v>
      </c>
      <c r="C60" s="108" t="s">
        <v>263</v>
      </c>
      <c r="D60" s="109">
        <f t="shared" si="2"/>
        <v>16980</v>
      </c>
      <c r="E60" s="110">
        <v>16980</v>
      </c>
      <c r="F60" s="110"/>
      <c r="G60" s="110"/>
      <c r="H60" s="110"/>
      <c r="I60" s="110"/>
      <c r="J60" s="110"/>
      <c r="K60" s="111"/>
    </row>
    <row r="61" spans="1:11" s="112" customFormat="1" ht="15.75">
      <c r="A61" s="106"/>
      <c r="B61" s="107" t="s">
        <v>219</v>
      </c>
      <c r="C61" s="108" t="s">
        <v>250</v>
      </c>
      <c r="D61" s="109">
        <f t="shared" si="2"/>
        <v>1610</v>
      </c>
      <c r="E61" s="110">
        <v>1610</v>
      </c>
      <c r="F61" s="110"/>
      <c r="G61" s="110"/>
      <c r="H61" s="110"/>
      <c r="I61" s="110"/>
      <c r="J61" s="110"/>
      <c r="K61" s="111"/>
    </row>
    <row r="62" spans="1:11" s="79" customFormat="1" ht="47.25">
      <c r="A62" s="70" t="s">
        <v>160</v>
      </c>
      <c r="B62" s="70"/>
      <c r="C62" s="69" t="s">
        <v>220</v>
      </c>
      <c r="D62" s="99">
        <f t="shared" si="2"/>
        <v>413320</v>
      </c>
      <c r="E62" s="82">
        <f>SUM(E63:E66)</f>
        <v>327820</v>
      </c>
      <c r="F62" s="82"/>
      <c r="G62" s="82"/>
      <c r="H62" s="82">
        <f>SUM(H63:H66)</f>
        <v>100100</v>
      </c>
      <c r="I62" s="82"/>
      <c r="J62" s="82"/>
      <c r="K62" s="82">
        <f>SUM(K63:K66)</f>
        <v>85500</v>
      </c>
    </row>
    <row r="63" spans="1:11" s="93" customFormat="1" ht="15.75">
      <c r="A63" s="89"/>
      <c r="B63" s="70" t="s">
        <v>221</v>
      </c>
      <c r="C63" s="90" t="s">
        <v>273</v>
      </c>
      <c r="D63" s="100">
        <f t="shared" si="2"/>
        <v>70400</v>
      </c>
      <c r="E63" s="91">
        <v>70400</v>
      </c>
      <c r="F63" s="91"/>
      <c r="G63" s="91"/>
      <c r="H63" s="91"/>
      <c r="I63" s="91"/>
      <c r="J63" s="91"/>
      <c r="K63" s="92"/>
    </row>
    <row r="64" spans="1:11" s="93" customFormat="1" ht="15.75">
      <c r="A64" s="89"/>
      <c r="B64" s="70" t="s">
        <v>222</v>
      </c>
      <c r="C64" s="90" t="s">
        <v>251</v>
      </c>
      <c r="D64" s="100">
        <f t="shared" si="2"/>
        <v>219500</v>
      </c>
      <c r="E64" s="91">
        <v>134000</v>
      </c>
      <c r="F64" s="91"/>
      <c r="G64" s="91"/>
      <c r="H64" s="91"/>
      <c r="I64" s="91"/>
      <c r="J64" s="91"/>
      <c r="K64" s="104">
        <v>85500</v>
      </c>
    </row>
    <row r="65" spans="1:11" s="93" customFormat="1" ht="30">
      <c r="A65" s="89"/>
      <c r="B65" s="70" t="s">
        <v>223</v>
      </c>
      <c r="C65" s="90" t="s">
        <v>272</v>
      </c>
      <c r="D65" s="100">
        <f t="shared" si="2"/>
        <v>100100</v>
      </c>
      <c r="E65" s="91">
        <v>100100</v>
      </c>
      <c r="F65" s="91"/>
      <c r="G65" s="91"/>
      <c r="H65" s="91">
        <v>100100</v>
      </c>
      <c r="I65" s="91"/>
      <c r="J65" s="91"/>
      <c r="K65" s="92"/>
    </row>
    <row r="66" spans="1:11" s="93" customFormat="1" ht="15.75">
      <c r="A66" s="89"/>
      <c r="B66" s="70" t="s">
        <v>252</v>
      </c>
      <c r="C66" s="90" t="s">
        <v>250</v>
      </c>
      <c r="D66" s="100">
        <f t="shared" si="2"/>
        <v>23320</v>
      </c>
      <c r="E66" s="91">
        <v>23320</v>
      </c>
      <c r="F66" s="91"/>
      <c r="G66" s="91"/>
      <c r="H66" s="91"/>
      <c r="I66" s="91"/>
      <c r="J66" s="91"/>
      <c r="K66" s="92"/>
    </row>
    <row r="67" spans="1:11" s="79" customFormat="1" ht="47.25">
      <c r="A67" s="70" t="s">
        <v>224</v>
      </c>
      <c r="B67" s="70"/>
      <c r="C67" s="69" t="s">
        <v>225</v>
      </c>
      <c r="D67" s="99">
        <f t="shared" si="2"/>
        <v>243561</v>
      </c>
      <c r="E67" s="82">
        <f>SUM(E68:E69)</f>
        <v>228561</v>
      </c>
      <c r="F67" s="82"/>
      <c r="G67" s="82"/>
      <c r="H67" s="82">
        <f>SUM(H68:H69)</f>
        <v>202000</v>
      </c>
      <c r="I67" s="82"/>
      <c r="J67" s="82"/>
      <c r="K67" s="82">
        <f>SUM(K68:K69)</f>
        <v>15000</v>
      </c>
    </row>
    <row r="68" spans="1:11" s="93" customFormat="1" ht="30">
      <c r="A68" s="89"/>
      <c r="B68" s="70" t="s">
        <v>226</v>
      </c>
      <c r="C68" s="90" t="s">
        <v>253</v>
      </c>
      <c r="D68" s="100">
        <f t="shared" si="2"/>
        <v>157561</v>
      </c>
      <c r="E68" s="91">
        <v>142561</v>
      </c>
      <c r="F68" s="91"/>
      <c r="G68" s="91"/>
      <c r="H68" s="91">
        <v>116000</v>
      </c>
      <c r="I68" s="91"/>
      <c r="J68" s="91"/>
      <c r="K68" s="104">
        <v>15000</v>
      </c>
    </row>
    <row r="69" spans="1:11" s="93" customFormat="1" ht="15.75">
      <c r="A69" s="89"/>
      <c r="B69" s="70" t="s">
        <v>227</v>
      </c>
      <c r="C69" s="90" t="s">
        <v>259</v>
      </c>
      <c r="D69" s="100">
        <f t="shared" si="2"/>
        <v>86000</v>
      </c>
      <c r="E69" s="91">
        <v>86000</v>
      </c>
      <c r="F69" s="91"/>
      <c r="G69" s="91"/>
      <c r="H69" s="91">
        <v>86000</v>
      </c>
      <c r="I69" s="91"/>
      <c r="J69" s="91"/>
      <c r="K69" s="92"/>
    </row>
    <row r="70" spans="1:11" s="79" customFormat="1" ht="31.5">
      <c r="A70" s="70" t="s">
        <v>228</v>
      </c>
      <c r="B70" s="70"/>
      <c r="C70" s="69" t="s">
        <v>229</v>
      </c>
      <c r="D70" s="99">
        <f t="shared" si="2"/>
        <v>50500</v>
      </c>
      <c r="E70" s="82">
        <f>SUM(E71)</f>
        <v>50500</v>
      </c>
      <c r="F70" s="82"/>
      <c r="G70" s="82"/>
      <c r="H70" s="82">
        <f>SUM(H71)</f>
        <v>45000</v>
      </c>
      <c r="I70" s="82"/>
      <c r="J70" s="82"/>
      <c r="K70" s="82"/>
    </row>
    <row r="71" spans="1:11" s="93" customFormat="1" ht="30">
      <c r="A71" s="89"/>
      <c r="B71" s="70" t="s">
        <v>230</v>
      </c>
      <c r="C71" s="90" t="s">
        <v>271</v>
      </c>
      <c r="D71" s="100">
        <f t="shared" si="2"/>
        <v>50500</v>
      </c>
      <c r="E71" s="91">
        <v>50500</v>
      </c>
      <c r="F71" s="91"/>
      <c r="G71" s="91"/>
      <c r="H71" s="91">
        <v>45000</v>
      </c>
      <c r="I71" s="91"/>
      <c r="J71" s="91"/>
      <c r="K71" s="92"/>
    </row>
    <row r="72" spans="1:11" s="84" customFormat="1" ht="24.75" customHeight="1">
      <c r="A72" s="266" t="s">
        <v>81</v>
      </c>
      <c r="B72" s="267"/>
      <c r="C72" s="268"/>
      <c r="D72" s="83">
        <f aca="true" t="shared" si="3" ref="D72:K72">SUM(D8,D11,D13,D15,D17,D24,D26,D30,D32,D34,D36,D46,D49,D58,D62,D67,D70)</f>
        <v>11092822</v>
      </c>
      <c r="E72" s="83">
        <f t="shared" si="3"/>
        <v>10871322</v>
      </c>
      <c r="F72" s="83">
        <f t="shared" si="3"/>
        <v>4376791</v>
      </c>
      <c r="G72" s="83">
        <f t="shared" si="3"/>
        <v>845770</v>
      </c>
      <c r="H72" s="83">
        <f t="shared" si="3"/>
        <v>764020</v>
      </c>
      <c r="I72" s="83">
        <f t="shared" si="3"/>
        <v>190000</v>
      </c>
      <c r="J72" s="83">
        <f t="shared" si="3"/>
        <v>0</v>
      </c>
      <c r="K72" s="83">
        <f t="shared" si="3"/>
        <v>221500</v>
      </c>
    </row>
    <row r="73" spans="1:11" s="95" customFormat="1" ht="12.75">
      <c r="A73" s="94"/>
      <c r="B73" s="71"/>
      <c r="C73" s="94"/>
      <c r="D73" s="71"/>
      <c r="E73" s="94"/>
      <c r="F73" s="94"/>
      <c r="G73" s="94"/>
      <c r="H73" s="94"/>
      <c r="I73" s="94"/>
      <c r="J73" s="94"/>
      <c r="K73" s="71"/>
    </row>
    <row r="74" spans="1:11" s="95" customFormat="1" ht="12.75">
      <c r="A74" s="94"/>
      <c r="B74" s="71"/>
      <c r="C74" s="94"/>
      <c r="D74" s="71"/>
      <c r="E74" s="94"/>
      <c r="F74" s="94"/>
      <c r="G74" s="94"/>
      <c r="H74" s="94"/>
      <c r="I74" s="94"/>
      <c r="J74" s="94"/>
      <c r="K74" s="71"/>
    </row>
    <row r="75" spans="1:11" s="95" customFormat="1" ht="12.75">
      <c r="A75" s="94"/>
      <c r="B75" s="71"/>
      <c r="C75" s="94"/>
      <c r="D75" s="71"/>
      <c r="E75" s="94"/>
      <c r="F75" s="94"/>
      <c r="G75" s="94"/>
      <c r="H75" s="94"/>
      <c r="I75" s="94"/>
      <c r="J75" s="94"/>
      <c r="K75" s="71"/>
    </row>
    <row r="76" spans="1:11" s="95" customFormat="1" ht="12.75">
      <c r="A76" s="94"/>
      <c r="B76" s="71"/>
      <c r="C76" s="94"/>
      <c r="D76" s="71"/>
      <c r="E76" s="94"/>
      <c r="F76" s="94"/>
      <c r="G76" s="94"/>
      <c r="H76" s="94"/>
      <c r="I76" s="94"/>
      <c r="J76" s="94"/>
      <c r="K76" s="71"/>
    </row>
    <row r="77" spans="1:11" s="95" customFormat="1" ht="12.75">
      <c r="A77" s="94"/>
      <c r="B77" s="71"/>
      <c r="C77" s="94"/>
      <c r="D77" s="71"/>
      <c r="E77" s="94"/>
      <c r="F77" s="94"/>
      <c r="G77" s="94"/>
      <c r="H77" s="94"/>
      <c r="I77" s="94"/>
      <c r="J77" s="94"/>
      <c r="K77" s="71"/>
    </row>
    <row r="78" spans="1:11" s="95" customFormat="1" ht="12.75">
      <c r="A78" s="94"/>
      <c r="B78" s="71"/>
      <c r="C78" s="94"/>
      <c r="D78" s="71"/>
      <c r="E78" s="94"/>
      <c r="F78" s="94"/>
      <c r="G78" s="94"/>
      <c r="H78" s="94"/>
      <c r="I78" s="94"/>
      <c r="J78" s="94"/>
      <c r="K78" s="71"/>
    </row>
  </sheetData>
  <mergeCells count="10">
    <mergeCell ref="A72:C7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2 
do uchwały nr IV/20/2006 Rady Gminy  Sienno  
z dnia  29 grudnia 2006r.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L10" sqref="L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6.75390625" style="1" customWidth="1"/>
    <col min="14" max="16384" width="9.125" style="1" customWidth="1"/>
  </cols>
  <sheetData>
    <row r="1" spans="1:13" ht="18">
      <c r="A1" s="271" t="s">
        <v>59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7" t="s">
        <v>27</v>
      </c>
    </row>
    <row r="3" spans="1:13" s="35" customFormat="1" ht="19.5" customHeight="1">
      <c r="A3" s="258" t="s">
        <v>40</v>
      </c>
      <c r="B3" s="258" t="s">
        <v>2</v>
      </c>
      <c r="C3" s="258" t="s">
        <v>26</v>
      </c>
      <c r="D3" s="259" t="s">
        <v>92</v>
      </c>
      <c r="E3" s="259" t="s">
        <v>101</v>
      </c>
      <c r="F3" s="259" t="s">
        <v>58</v>
      </c>
      <c r="G3" s="259"/>
      <c r="H3" s="259"/>
      <c r="I3" s="259"/>
      <c r="J3" s="259"/>
      <c r="K3" s="259"/>
      <c r="L3" s="259"/>
      <c r="M3" s="259" t="s">
        <v>103</v>
      </c>
    </row>
    <row r="4" spans="1:13" s="35" customFormat="1" ht="19.5" customHeight="1">
      <c r="A4" s="258"/>
      <c r="B4" s="258"/>
      <c r="C4" s="258"/>
      <c r="D4" s="259"/>
      <c r="E4" s="259"/>
      <c r="F4" s="259" t="s">
        <v>127</v>
      </c>
      <c r="G4" s="259" t="s">
        <v>129</v>
      </c>
      <c r="H4" s="259"/>
      <c r="I4" s="259"/>
      <c r="J4" s="259"/>
      <c r="K4" s="259" t="s">
        <v>36</v>
      </c>
      <c r="L4" s="259" t="s">
        <v>39</v>
      </c>
      <c r="M4" s="259"/>
    </row>
    <row r="5" spans="1:13" s="35" customFormat="1" ht="29.25" customHeight="1">
      <c r="A5" s="258"/>
      <c r="B5" s="258"/>
      <c r="C5" s="258"/>
      <c r="D5" s="259"/>
      <c r="E5" s="259"/>
      <c r="F5" s="259"/>
      <c r="G5" s="259" t="s">
        <v>104</v>
      </c>
      <c r="H5" s="259" t="s">
        <v>90</v>
      </c>
      <c r="I5" s="259" t="s">
        <v>132</v>
      </c>
      <c r="J5" s="259" t="s">
        <v>91</v>
      </c>
      <c r="K5" s="259"/>
      <c r="L5" s="259"/>
      <c r="M5" s="259"/>
    </row>
    <row r="6" spans="1:13" s="35" customFormat="1" ht="19.5" customHeight="1">
      <c r="A6" s="258"/>
      <c r="B6" s="258"/>
      <c r="C6" s="258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1:13" s="35" customFormat="1" ht="19.5" customHeight="1">
      <c r="A7" s="258"/>
      <c r="B7" s="258"/>
      <c r="C7" s="258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spans="1:13" ht="7.5" customHeight="1">
      <c r="A8" s="16">
        <v>1</v>
      </c>
      <c r="B8" s="16">
        <v>2</v>
      </c>
      <c r="C8" s="16">
        <v>3</v>
      </c>
      <c r="D8" s="16">
        <v>5</v>
      </c>
      <c r="E8" s="16">
        <v>6</v>
      </c>
      <c r="F8" s="16">
        <v>7</v>
      </c>
      <c r="G8" s="16">
        <v>8</v>
      </c>
      <c r="H8" s="16">
        <v>9</v>
      </c>
      <c r="I8" s="16">
        <v>10</v>
      </c>
      <c r="J8" s="16">
        <v>11</v>
      </c>
      <c r="K8" s="16">
        <v>12</v>
      </c>
      <c r="L8" s="16">
        <v>13</v>
      </c>
      <c r="M8" s="16">
        <v>14</v>
      </c>
    </row>
    <row r="9" spans="1:13" ht="51" customHeight="1">
      <c r="A9" s="27" t="s">
        <v>9</v>
      </c>
      <c r="B9" s="17">
        <v>900</v>
      </c>
      <c r="C9" s="17">
        <v>90015</v>
      </c>
      <c r="D9" s="161" t="s">
        <v>315</v>
      </c>
      <c r="E9" s="17">
        <v>537819</v>
      </c>
      <c r="F9" s="17">
        <v>85500</v>
      </c>
      <c r="G9" s="17">
        <v>85500</v>
      </c>
      <c r="H9" s="17">
        <v>0</v>
      </c>
      <c r="I9" s="51">
        <v>0</v>
      </c>
      <c r="J9" s="17">
        <v>0</v>
      </c>
      <c r="K9" s="17">
        <v>95500</v>
      </c>
      <c r="L9" s="17">
        <v>51000</v>
      </c>
      <c r="M9" s="161" t="s">
        <v>316</v>
      </c>
    </row>
    <row r="10" spans="1:13" ht="22.5" customHeight="1">
      <c r="A10" s="256" t="s">
        <v>100</v>
      </c>
      <c r="B10" s="256"/>
      <c r="C10" s="256"/>
      <c r="D10" s="256"/>
      <c r="E10" s="19">
        <f aca="true" t="shared" si="0" ref="E10:L10">SUM(E9)</f>
        <v>537819</v>
      </c>
      <c r="F10" s="19">
        <f t="shared" si="0"/>
        <v>85500</v>
      </c>
      <c r="G10" s="19">
        <f t="shared" si="0"/>
        <v>85500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95500</v>
      </c>
      <c r="L10" s="19">
        <f t="shared" si="0"/>
        <v>51000</v>
      </c>
      <c r="M10" s="20" t="s">
        <v>33</v>
      </c>
    </row>
    <row r="12" ht="12.75">
      <c r="A12" s="1" t="s">
        <v>50</v>
      </c>
    </row>
    <row r="13" ht="12.75">
      <c r="A13" s="1" t="s">
        <v>46</v>
      </c>
    </row>
    <row r="14" ht="12.75">
      <c r="A14" s="1" t="s">
        <v>47</v>
      </c>
    </row>
    <row r="15" ht="12.75">
      <c r="A15" s="1" t="s">
        <v>48</v>
      </c>
    </row>
  </sheetData>
  <mergeCells count="17">
    <mergeCell ref="K4:K7"/>
    <mergeCell ref="A10:D10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3
do uchwały nr IV/20/2006 Rady Gminy Sienno  
z dnia  29 grunia 2006r.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G15" sqref="G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0.75390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71" t="s">
        <v>57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77" t="s">
        <v>27</v>
      </c>
    </row>
    <row r="3" spans="1:11" s="35" customFormat="1" ht="19.5" customHeight="1">
      <c r="A3" s="258" t="s">
        <v>40</v>
      </c>
      <c r="B3" s="258" t="s">
        <v>2</v>
      </c>
      <c r="C3" s="258" t="s">
        <v>26</v>
      </c>
      <c r="D3" s="259" t="s">
        <v>105</v>
      </c>
      <c r="E3" s="259" t="s">
        <v>101</v>
      </c>
      <c r="F3" s="259" t="s">
        <v>58</v>
      </c>
      <c r="G3" s="259"/>
      <c r="H3" s="259"/>
      <c r="I3" s="259"/>
      <c r="J3" s="259"/>
      <c r="K3" s="259" t="s">
        <v>103</v>
      </c>
    </row>
    <row r="4" spans="1:11" s="35" customFormat="1" ht="19.5" customHeight="1">
      <c r="A4" s="258"/>
      <c r="B4" s="258"/>
      <c r="C4" s="258"/>
      <c r="D4" s="259"/>
      <c r="E4" s="259"/>
      <c r="F4" s="259" t="s">
        <v>128</v>
      </c>
      <c r="G4" s="259" t="s">
        <v>129</v>
      </c>
      <c r="H4" s="259"/>
      <c r="I4" s="259"/>
      <c r="J4" s="259"/>
      <c r="K4" s="259"/>
    </row>
    <row r="5" spans="1:11" s="35" customFormat="1" ht="29.25" customHeight="1">
      <c r="A5" s="258"/>
      <c r="B5" s="258"/>
      <c r="C5" s="258"/>
      <c r="D5" s="259"/>
      <c r="E5" s="259"/>
      <c r="F5" s="259"/>
      <c r="G5" s="259" t="s">
        <v>104</v>
      </c>
      <c r="H5" s="259" t="s">
        <v>90</v>
      </c>
      <c r="I5" s="259" t="s">
        <v>106</v>
      </c>
      <c r="J5" s="259" t="s">
        <v>91</v>
      </c>
      <c r="K5" s="259"/>
    </row>
    <row r="6" spans="1:11" s="35" customFormat="1" ht="19.5" customHeight="1">
      <c r="A6" s="258"/>
      <c r="B6" s="258"/>
      <c r="C6" s="258"/>
      <c r="D6" s="259"/>
      <c r="E6" s="259"/>
      <c r="F6" s="259"/>
      <c r="G6" s="259"/>
      <c r="H6" s="259"/>
      <c r="I6" s="259"/>
      <c r="J6" s="259"/>
      <c r="K6" s="259"/>
    </row>
    <row r="7" spans="1:11" s="35" customFormat="1" ht="19.5" customHeight="1">
      <c r="A7" s="258"/>
      <c r="B7" s="258"/>
      <c r="C7" s="258"/>
      <c r="D7" s="259"/>
      <c r="E7" s="259"/>
      <c r="F7" s="259"/>
      <c r="G7" s="259"/>
      <c r="H7" s="259"/>
      <c r="I7" s="259"/>
      <c r="J7" s="259"/>
      <c r="K7" s="259"/>
    </row>
    <row r="8" spans="1:11" ht="7.5" customHeight="1">
      <c r="A8" s="16">
        <v>1</v>
      </c>
      <c r="B8" s="16">
        <v>2</v>
      </c>
      <c r="C8" s="16">
        <v>3</v>
      </c>
      <c r="D8" s="16">
        <v>5</v>
      </c>
      <c r="E8" s="16">
        <v>6</v>
      </c>
      <c r="F8" s="16">
        <v>7</v>
      </c>
      <c r="G8" s="16">
        <v>8</v>
      </c>
      <c r="H8" s="16">
        <v>9</v>
      </c>
      <c r="I8" s="16">
        <v>10</v>
      </c>
      <c r="J8" s="16">
        <v>11</v>
      </c>
      <c r="K8" s="16">
        <v>12</v>
      </c>
    </row>
    <row r="9" spans="1:11" ht="51" customHeight="1">
      <c r="A9" s="27" t="s">
        <v>9</v>
      </c>
      <c r="B9" s="165">
        <v>600</v>
      </c>
      <c r="C9" s="165">
        <v>60016</v>
      </c>
      <c r="D9" s="161" t="s">
        <v>317</v>
      </c>
      <c r="E9" s="17">
        <v>108000</v>
      </c>
      <c r="F9" s="165">
        <v>108000</v>
      </c>
      <c r="G9" s="17">
        <v>54000</v>
      </c>
      <c r="H9" s="17">
        <v>0</v>
      </c>
      <c r="I9" s="51" t="s">
        <v>357</v>
      </c>
      <c r="J9" s="17">
        <v>0</v>
      </c>
      <c r="K9" s="161" t="s">
        <v>316</v>
      </c>
    </row>
    <row r="10" spans="1:11" ht="25.5">
      <c r="A10" s="28" t="s">
        <v>10</v>
      </c>
      <c r="B10" s="166">
        <v>851</v>
      </c>
      <c r="C10" s="166">
        <v>85195</v>
      </c>
      <c r="D10" s="162" t="s">
        <v>377</v>
      </c>
      <c r="E10" s="18">
        <v>13000</v>
      </c>
      <c r="F10" s="166">
        <v>13000</v>
      </c>
      <c r="G10" s="18">
        <v>13000</v>
      </c>
      <c r="H10" s="18"/>
      <c r="I10" s="164"/>
      <c r="J10" s="18"/>
      <c r="K10" s="161" t="s">
        <v>316</v>
      </c>
    </row>
    <row r="11" spans="1:11" ht="25.5">
      <c r="A11" s="28" t="s">
        <v>11</v>
      </c>
      <c r="B11" s="166">
        <v>900</v>
      </c>
      <c r="C11" s="166">
        <v>90095</v>
      </c>
      <c r="D11" s="167" t="s">
        <v>315</v>
      </c>
      <c r="E11" s="168">
        <v>537819</v>
      </c>
      <c r="F11" s="166">
        <v>85500</v>
      </c>
      <c r="G11" s="18">
        <v>85500</v>
      </c>
      <c r="H11" s="18">
        <v>0</v>
      </c>
      <c r="I11" s="55">
        <v>0</v>
      </c>
      <c r="J11" s="18">
        <v>0</v>
      </c>
      <c r="K11" s="161" t="s">
        <v>316</v>
      </c>
    </row>
    <row r="12" spans="1:11" ht="25.5">
      <c r="A12" s="28" t="s">
        <v>1</v>
      </c>
      <c r="B12" s="166">
        <v>921</v>
      </c>
      <c r="C12" s="166">
        <v>92109</v>
      </c>
      <c r="D12" s="162" t="s">
        <v>318</v>
      </c>
      <c r="E12" s="18">
        <v>89061</v>
      </c>
      <c r="F12" s="166">
        <v>15000</v>
      </c>
      <c r="G12" s="18">
        <v>15000</v>
      </c>
      <c r="H12" s="18">
        <v>0</v>
      </c>
      <c r="I12" s="54">
        <v>0</v>
      </c>
      <c r="J12" s="18">
        <v>0</v>
      </c>
      <c r="K12" s="161" t="s">
        <v>316</v>
      </c>
    </row>
    <row r="13" spans="1:11" s="163" customFormat="1" ht="22.5" customHeight="1">
      <c r="A13" s="256" t="s">
        <v>100</v>
      </c>
      <c r="B13" s="256"/>
      <c r="C13" s="256"/>
      <c r="D13" s="256"/>
      <c r="E13" s="19">
        <f aca="true" t="shared" si="0" ref="E13:J13">SUM(E9:E12)</f>
        <v>747880</v>
      </c>
      <c r="F13" s="19">
        <f t="shared" si="0"/>
        <v>221500</v>
      </c>
      <c r="G13" s="19">
        <f t="shared" si="0"/>
        <v>167500</v>
      </c>
      <c r="H13" s="19">
        <f t="shared" si="0"/>
        <v>0</v>
      </c>
      <c r="I13" s="19">
        <v>54000</v>
      </c>
      <c r="J13" s="19">
        <f t="shared" si="0"/>
        <v>0</v>
      </c>
      <c r="K13" s="20" t="s">
        <v>33</v>
      </c>
    </row>
    <row r="15" ht="12.75">
      <c r="A15" s="1" t="s">
        <v>50</v>
      </c>
    </row>
    <row r="16" ht="12.75">
      <c r="A16" s="1" t="s">
        <v>46</v>
      </c>
    </row>
    <row r="17" ht="12.75">
      <c r="A17" s="1" t="s">
        <v>47</v>
      </c>
    </row>
    <row r="18" ht="12.75">
      <c r="A18" s="1" t="s">
        <v>48</v>
      </c>
    </row>
  </sheetData>
  <mergeCells count="15">
    <mergeCell ref="G4:J4"/>
    <mergeCell ref="G5:G7"/>
    <mergeCell ref="H5:H7"/>
    <mergeCell ref="I5:I7"/>
    <mergeCell ref="J5:J7"/>
    <mergeCell ref="A13:D13"/>
    <mergeCell ref="A1:K1"/>
    <mergeCell ref="A3:A7"/>
    <mergeCell ref="B3:B7"/>
    <mergeCell ref="C3:C7"/>
    <mergeCell ref="D3:D7"/>
    <mergeCell ref="F3:J3"/>
    <mergeCell ref="K3:K7"/>
    <mergeCell ref="F4:F7"/>
    <mergeCell ref="E3:E7"/>
  </mergeCells>
  <printOptions horizontalCentered="1"/>
  <pageMargins left="0.5118110236220472" right="0.3937007874015748" top="1.4960629921259843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3a
do uchwały nr IV/20/2006 Rady Gminy  Sienno  
z dnia  29 grudnia 2006r.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D32" sqref="D32"/>
    </sheetView>
  </sheetViews>
  <sheetFormatPr defaultColWidth="9.00390625" defaultRowHeight="12.75"/>
  <cols>
    <col min="1" max="1" width="3.625" style="10" bestFit="1" customWidth="1"/>
    <col min="2" max="2" width="19.875" style="10" customWidth="1"/>
    <col min="3" max="3" width="13.00390625" style="10" customWidth="1"/>
    <col min="4" max="4" width="10.625" style="10" customWidth="1"/>
    <col min="5" max="5" width="12.00390625" style="10" customWidth="1"/>
    <col min="6" max="6" width="9.125" style="10" customWidth="1"/>
    <col min="7" max="7" width="7.25390625" style="10" customWidth="1"/>
    <col min="8" max="8" width="7.375" style="10" customWidth="1"/>
    <col min="9" max="9" width="8.75390625" style="10" customWidth="1"/>
    <col min="10" max="11" width="7.75390625" style="10" customWidth="1"/>
    <col min="12" max="12" width="9.75390625" style="10" customWidth="1"/>
    <col min="13" max="13" width="11.75390625" style="10" customWidth="1"/>
    <col min="14" max="14" width="12.375" style="10" customWidth="1"/>
    <col min="15" max="15" width="8.25390625" style="10" customWidth="1"/>
    <col min="16" max="16" width="8.125" style="10" customWidth="1"/>
    <col min="17" max="17" width="8.75390625" style="10" customWidth="1"/>
    <col min="18" max="16384" width="10.25390625" style="10" customWidth="1"/>
  </cols>
  <sheetData>
    <row r="1" spans="1:17" s="243" customFormat="1" ht="18">
      <c r="A1" s="278" t="s">
        <v>93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s="243" customFormat="1" ht="18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4" spans="1:17" ht="11.25">
      <c r="A4" s="277" t="s">
        <v>40</v>
      </c>
      <c r="B4" s="277" t="s">
        <v>60</v>
      </c>
      <c r="C4" s="251" t="s">
        <v>61</v>
      </c>
      <c r="D4" s="251" t="s">
        <v>325</v>
      </c>
      <c r="E4" s="251" t="s">
        <v>98</v>
      </c>
      <c r="F4" s="277" t="s">
        <v>5</v>
      </c>
      <c r="G4" s="277"/>
      <c r="H4" s="277" t="s">
        <v>58</v>
      </c>
      <c r="I4" s="277"/>
      <c r="J4" s="277"/>
      <c r="K4" s="277"/>
      <c r="L4" s="277"/>
      <c r="M4" s="277"/>
      <c r="N4" s="277"/>
      <c r="O4" s="277"/>
      <c r="P4" s="277"/>
      <c r="Q4" s="277"/>
    </row>
    <row r="5" spans="1:17" ht="11.25">
      <c r="A5" s="277"/>
      <c r="B5" s="277"/>
      <c r="C5" s="251"/>
      <c r="D5" s="251"/>
      <c r="E5" s="251"/>
      <c r="F5" s="251" t="s">
        <v>95</v>
      </c>
      <c r="G5" s="251" t="s">
        <v>96</v>
      </c>
      <c r="H5" s="277" t="s">
        <v>51</v>
      </c>
      <c r="I5" s="277"/>
      <c r="J5" s="277"/>
      <c r="K5" s="277"/>
      <c r="L5" s="277"/>
      <c r="M5" s="277"/>
      <c r="N5" s="277"/>
      <c r="O5" s="277"/>
      <c r="P5" s="277"/>
      <c r="Q5" s="277"/>
    </row>
    <row r="6" spans="1:17" ht="11.25">
      <c r="A6" s="277"/>
      <c r="B6" s="277"/>
      <c r="C6" s="251"/>
      <c r="D6" s="251"/>
      <c r="E6" s="251"/>
      <c r="F6" s="251"/>
      <c r="G6" s="251"/>
      <c r="H6" s="251" t="s">
        <v>63</v>
      </c>
      <c r="I6" s="277" t="s">
        <v>64</v>
      </c>
      <c r="J6" s="277"/>
      <c r="K6" s="277"/>
      <c r="L6" s="277"/>
      <c r="M6" s="277"/>
      <c r="N6" s="277"/>
      <c r="O6" s="277"/>
      <c r="P6" s="277"/>
      <c r="Q6" s="277"/>
    </row>
    <row r="7" spans="1:17" ht="14.25" customHeight="1">
      <c r="A7" s="277"/>
      <c r="B7" s="277"/>
      <c r="C7" s="251"/>
      <c r="D7" s="251"/>
      <c r="E7" s="251"/>
      <c r="F7" s="251"/>
      <c r="G7" s="251"/>
      <c r="H7" s="251"/>
      <c r="I7" s="277" t="s">
        <v>65</v>
      </c>
      <c r="J7" s="277"/>
      <c r="K7" s="277"/>
      <c r="L7" s="277"/>
      <c r="M7" s="277" t="s">
        <v>62</v>
      </c>
      <c r="N7" s="277"/>
      <c r="O7" s="277"/>
      <c r="P7" s="277"/>
      <c r="Q7" s="277"/>
    </row>
    <row r="8" spans="1:17" ht="12.75" customHeight="1">
      <c r="A8" s="277"/>
      <c r="B8" s="277"/>
      <c r="C8" s="251"/>
      <c r="D8" s="251"/>
      <c r="E8" s="251"/>
      <c r="F8" s="251"/>
      <c r="G8" s="251"/>
      <c r="H8" s="251"/>
      <c r="I8" s="251" t="s">
        <v>66</v>
      </c>
      <c r="J8" s="277" t="s">
        <v>67</v>
      </c>
      <c r="K8" s="277"/>
      <c r="L8" s="277"/>
      <c r="M8" s="251" t="s">
        <v>68</v>
      </c>
      <c r="N8" s="251" t="s">
        <v>67</v>
      </c>
      <c r="O8" s="251"/>
      <c r="P8" s="251"/>
      <c r="Q8" s="251"/>
    </row>
    <row r="9" spans="1:17" ht="48" customHeight="1">
      <c r="A9" s="277"/>
      <c r="B9" s="277"/>
      <c r="C9" s="251"/>
      <c r="D9" s="251"/>
      <c r="E9" s="251"/>
      <c r="F9" s="251"/>
      <c r="G9" s="251"/>
      <c r="H9" s="251"/>
      <c r="I9" s="251"/>
      <c r="J9" s="33" t="s">
        <v>97</v>
      </c>
      <c r="K9" s="33" t="s">
        <v>69</v>
      </c>
      <c r="L9" s="33" t="s">
        <v>70</v>
      </c>
      <c r="M9" s="251"/>
      <c r="N9" s="33" t="s">
        <v>71</v>
      </c>
      <c r="O9" s="33" t="s">
        <v>97</v>
      </c>
      <c r="P9" s="33" t="s">
        <v>69</v>
      </c>
      <c r="Q9" s="33" t="s">
        <v>72</v>
      </c>
    </row>
    <row r="10" spans="1:17" ht="7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</row>
    <row r="11" spans="1:17" s="43" customFormat="1" ht="11.25">
      <c r="A11" s="40">
        <v>1</v>
      </c>
      <c r="B11" s="44" t="s">
        <v>79</v>
      </c>
      <c r="C11" s="281" t="s">
        <v>33</v>
      </c>
      <c r="D11" s="282"/>
      <c r="E11" s="44">
        <v>28300</v>
      </c>
      <c r="F11" s="44">
        <v>9101</v>
      </c>
      <c r="G11" s="44">
        <v>19199</v>
      </c>
      <c r="H11" s="44">
        <v>28300</v>
      </c>
      <c r="I11" s="44">
        <v>9101</v>
      </c>
      <c r="J11" s="44">
        <v>0</v>
      </c>
      <c r="K11" s="44">
        <v>0</v>
      </c>
      <c r="L11" s="44">
        <v>9101</v>
      </c>
      <c r="M11" s="44">
        <v>19199</v>
      </c>
      <c r="N11" s="44">
        <v>0</v>
      </c>
      <c r="O11" s="44">
        <v>0</v>
      </c>
      <c r="P11" s="44">
        <v>0</v>
      </c>
      <c r="Q11" s="44">
        <v>19199</v>
      </c>
    </row>
    <row r="12" spans="1:17" ht="12.75">
      <c r="A12" s="250" t="s">
        <v>73</v>
      </c>
      <c r="B12" s="39" t="s">
        <v>74</v>
      </c>
      <c r="C12" s="252" t="s">
        <v>321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/>
    </row>
    <row r="13" spans="1:17" ht="12.75">
      <c r="A13" s="250"/>
      <c r="B13" s="39" t="s">
        <v>75</v>
      </c>
      <c r="C13" s="255" t="s">
        <v>324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3"/>
    </row>
    <row r="14" spans="1:17" ht="12.75">
      <c r="A14" s="250"/>
      <c r="B14" s="39" t="s">
        <v>76</v>
      </c>
      <c r="C14" s="255" t="s">
        <v>323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3"/>
    </row>
    <row r="15" spans="1:17" ht="12.75">
      <c r="A15" s="250"/>
      <c r="B15" s="39" t="s">
        <v>77</v>
      </c>
      <c r="C15" s="274" t="s">
        <v>322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6"/>
    </row>
    <row r="16" spans="1:17" ht="11.25">
      <c r="A16" s="250"/>
      <c r="B16" s="39" t="s">
        <v>78</v>
      </c>
      <c r="C16" s="39"/>
      <c r="D16" s="169" t="s">
        <v>320</v>
      </c>
      <c r="E16" s="39">
        <v>28300</v>
      </c>
      <c r="F16" s="39">
        <v>9101</v>
      </c>
      <c r="G16" s="39">
        <v>19199</v>
      </c>
      <c r="H16" s="39">
        <v>28300</v>
      </c>
      <c r="I16" s="39">
        <v>9101</v>
      </c>
      <c r="J16" s="39">
        <v>0</v>
      </c>
      <c r="K16" s="39">
        <v>0</v>
      </c>
      <c r="L16" s="39">
        <v>9101</v>
      </c>
      <c r="M16" s="39">
        <v>19199</v>
      </c>
      <c r="N16" s="39">
        <v>0</v>
      </c>
      <c r="O16" s="39">
        <v>0</v>
      </c>
      <c r="P16" s="39">
        <v>0</v>
      </c>
      <c r="Q16" s="39">
        <v>19199</v>
      </c>
    </row>
    <row r="17" spans="1:17" ht="11.25">
      <c r="A17" s="250"/>
      <c r="B17" s="39" t="s">
        <v>107</v>
      </c>
      <c r="C17" s="50"/>
      <c r="D17" s="50"/>
      <c r="E17" s="39">
        <v>16980</v>
      </c>
      <c r="F17" s="39">
        <v>5461</v>
      </c>
      <c r="G17" s="39">
        <v>11519</v>
      </c>
      <c r="H17" s="50">
        <v>16980</v>
      </c>
      <c r="I17" s="50">
        <v>5461</v>
      </c>
      <c r="J17" s="50">
        <v>0</v>
      </c>
      <c r="K17" s="50">
        <v>0</v>
      </c>
      <c r="L17" s="50">
        <v>5461</v>
      </c>
      <c r="M17" s="50">
        <v>11519</v>
      </c>
      <c r="N17" s="50">
        <v>0</v>
      </c>
      <c r="O17" s="50">
        <v>0</v>
      </c>
      <c r="P17" s="50">
        <v>0</v>
      </c>
      <c r="Q17" s="50">
        <v>11519</v>
      </c>
    </row>
    <row r="18" spans="1:17" s="43" customFormat="1" ht="15" customHeight="1">
      <c r="A18" s="257" t="s">
        <v>319</v>
      </c>
      <c r="B18" s="257"/>
      <c r="C18" s="279" t="s">
        <v>33</v>
      </c>
      <c r="D18" s="280"/>
      <c r="E18" s="34">
        <f aca="true" t="shared" si="0" ref="E18:Q18">SUM(E11)</f>
        <v>28300</v>
      </c>
      <c r="F18" s="34">
        <f t="shared" si="0"/>
        <v>9101</v>
      </c>
      <c r="G18" s="34">
        <f t="shared" si="0"/>
        <v>19199</v>
      </c>
      <c r="H18" s="34">
        <f t="shared" si="0"/>
        <v>28300</v>
      </c>
      <c r="I18" s="34">
        <f t="shared" si="0"/>
        <v>9101</v>
      </c>
      <c r="J18" s="34">
        <f t="shared" si="0"/>
        <v>0</v>
      </c>
      <c r="K18" s="34">
        <f t="shared" si="0"/>
        <v>0</v>
      </c>
      <c r="L18" s="34">
        <f t="shared" si="0"/>
        <v>9101</v>
      </c>
      <c r="M18" s="34">
        <f t="shared" si="0"/>
        <v>19199</v>
      </c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19199</v>
      </c>
    </row>
    <row r="19" spans="1:17" s="43" customFormat="1" ht="15" customHeight="1">
      <c r="A19" s="244"/>
      <c r="B19" s="244"/>
      <c r="C19" s="244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ht="11.25">
      <c r="A20" s="10" t="s">
        <v>358</v>
      </c>
    </row>
    <row r="21" spans="1:10" ht="11.25">
      <c r="A21" s="49" t="s">
        <v>94</v>
      </c>
      <c r="B21" s="49"/>
      <c r="C21" s="49"/>
      <c r="D21" s="49"/>
      <c r="E21" s="49"/>
      <c r="F21" s="49"/>
      <c r="G21" s="49"/>
      <c r="H21" s="49"/>
      <c r="I21" s="49"/>
      <c r="J21" s="49"/>
    </row>
  </sheetData>
  <mergeCells count="27">
    <mergeCell ref="A1:Q1"/>
    <mergeCell ref="C18:D18"/>
    <mergeCell ref="C11:D11"/>
    <mergeCell ref="N8:Q8"/>
    <mergeCell ref="M8:M9"/>
    <mergeCell ref="H4:Q4"/>
    <mergeCell ref="H5:Q5"/>
    <mergeCell ref="I6:Q6"/>
    <mergeCell ref="M7:Q7"/>
    <mergeCell ref="H6:H9"/>
    <mergeCell ref="B4:B9"/>
    <mergeCell ref="C4:C9"/>
    <mergeCell ref="D4:D9"/>
    <mergeCell ref="I7:L7"/>
    <mergeCell ref="I8:I9"/>
    <mergeCell ref="J8:L8"/>
    <mergeCell ref="G5:G9"/>
    <mergeCell ref="A18:B18"/>
    <mergeCell ref="A12:A17"/>
    <mergeCell ref="E4:E9"/>
    <mergeCell ref="F5:F9"/>
    <mergeCell ref="C12:Q12"/>
    <mergeCell ref="C13:Q13"/>
    <mergeCell ref="C14:Q14"/>
    <mergeCell ref="C15:Q15"/>
    <mergeCell ref="F4:G4"/>
    <mergeCell ref="A4:A9"/>
  </mergeCells>
  <printOptions/>
  <pageMargins left="0.3937007874015748" right="0.3937007874015748" top="1.4960629921259843" bottom="0.7874015748031497" header="0.1968503937007874" footer="0.5118110236220472"/>
  <pageSetup horizontalDpi="300" verticalDpi="300" orientation="landscape" paperSize="9" scale="85" r:id="rId1"/>
  <headerFooter alignWithMargins="0">
    <oddHeader>&amp;RZałącznik nr 4
do uchwały  nr IV/20/2006  Rady Gminy  Sienno 
z dnia  29 grudnia 2006r.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C5" sqref="C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69" t="s">
        <v>52</v>
      </c>
      <c r="B1" s="269"/>
      <c r="C1" s="269"/>
      <c r="D1" s="269"/>
    </row>
    <row r="2" ht="6.75" customHeight="1">
      <c r="A2" s="15"/>
    </row>
    <row r="3" ht="6.75" customHeight="1">
      <c r="A3" s="15"/>
    </row>
    <row r="4" ht="6.75" customHeight="1">
      <c r="A4" s="15"/>
    </row>
    <row r="5" ht="12.75">
      <c r="D5" s="170" t="s">
        <v>27</v>
      </c>
    </row>
    <row r="6" spans="1:4" ht="15" customHeight="1">
      <c r="A6" s="258" t="s">
        <v>40</v>
      </c>
      <c r="B6" s="258" t="s">
        <v>4</v>
      </c>
      <c r="C6" s="259" t="s">
        <v>41</v>
      </c>
      <c r="D6" s="259" t="s">
        <v>42</v>
      </c>
    </row>
    <row r="7" spans="1:4" ht="15" customHeight="1">
      <c r="A7" s="258"/>
      <c r="B7" s="258"/>
      <c r="C7" s="258"/>
      <c r="D7" s="259"/>
    </row>
    <row r="8" spans="1:4" ht="15.75" customHeight="1">
      <c r="A8" s="258"/>
      <c r="B8" s="258"/>
      <c r="C8" s="258"/>
      <c r="D8" s="259"/>
    </row>
    <row r="9" spans="1:4" s="46" customFormat="1" ht="6.75" customHeight="1">
      <c r="A9" s="45">
        <v>1</v>
      </c>
      <c r="B9" s="45">
        <v>2</v>
      </c>
      <c r="C9" s="45">
        <v>3</v>
      </c>
      <c r="D9" s="45">
        <v>4</v>
      </c>
    </row>
    <row r="10" spans="1:4" ht="18.75" customHeight="1">
      <c r="A10" s="284" t="s">
        <v>18</v>
      </c>
      <c r="B10" s="285"/>
      <c r="C10" s="21"/>
      <c r="D10" s="171">
        <v>0</v>
      </c>
    </row>
    <row r="11" spans="1:4" ht="18.75" customHeight="1">
      <c r="A11" s="286" t="s">
        <v>99</v>
      </c>
      <c r="B11" s="286"/>
      <c r="C11" s="21"/>
      <c r="D11" s="172" t="s">
        <v>326</v>
      </c>
    </row>
    <row r="12" spans="1:4" ht="18.75" customHeight="1">
      <c r="A12" s="22" t="s">
        <v>9</v>
      </c>
      <c r="B12" s="23" t="s">
        <v>34</v>
      </c>
      <c r="C12" s="22" t="s">
        <v>20</v>
      </c>
      <c r="D12" s="173" t="s">
        <v>327</v>
      </c>
    </row>
    <row r="13" spans="1:4" ht="18.75" customHeight="1">
      <c r="A13" s="24" t="s">
        <v>10</v>
      </c>
      <c r="B13" s="25" t="s">
        <v>19</v>
      </c>
      <c r="C13" s="24" t="s">
        <v>20</v>
      </c>
      <c r="D13" s="174" t="s">
        <v>328</v>
      </c>
    </row>
    <row r="14" spans="1:4" ht="38.25">
      <c r="A14" s="24" t="s">
        <v>11</v>
      </c>
      <c r="B14" s="26" t="s">
        <v>359</v>
      </c>
      <c r="C14" s="24" t="s">
        <v>20</v>
      </c>
      <c r="D14" s="174" t="s">
        <v>329</v>
      </c>
    </row>
    <row r="15" spans="1:4" ht="18.75" customHeight="1">
      <c r="A15" s="24" t="s">
        <v>16</v>
      </c>
      <c r="B15" s="25" t="s">
        <v>124</v>
      </c>
      <c r="C15" s="24" t="s">
        <v>21</v>
      </c>
      <c r="D15" s="174" t="s">
        <v>330</v>
      </c>
    </row>
    <row r="16" spans="1:4" ht="7.5" customHeight="1">
      <c r="A16" s="3"/>
      <c r="B16" s="4"/>
      <c r="C16" s="4"/>
      <c r="D16" s="4"/>
    </row>
    <row r="17" spans="1:4" ht="7.5" customHeight="1">
      <c r="A17" s="3"/>
      <c r="B17" s="4"/>
      <c r="C17" s="4"/>
      <c r="D17" s="4"/>
    </row>
    <row r="18" spans="1:6" ht="12.75">
      <c r="A18" s="37"/>
      <c r="B18" s="36"/>
      <c r="C18" s="36"/>
      <c r="D18" s="36"/>
      <c r="E18" s="32"/>
      <c r="F18" s="32"/>
    </row>
    <row r="19" spans="1:6" ht="12.75">
      <c r="A19" s="176" t="s">
        <v>331</v>
      </c>
      <c r="B19" s="4"/>
      <c r="C19" s="4"/>
      <c r="D19" s="4"/>
      <c r="E19" s="4"/>
      <c r="F19" s="4"/>
    </row>
    <row r="20" spans="1:6" ht="7.5" customHeight="1">
      <c r="A20" s="176"/>
      <c r="B20" s="4"/>
      <c r="C20" s="4"/>
      <c r="D20" s="4"/>
      <c r="E20" s="4"/>
      <c r="F20" s="4"/>
    </row>
    <row r="21" spans="1:6" ht="12.75">
      <c r="A21" s="4" t="s">
        <v>378</v>
      </c>
      <c r="B21" s="4"/>
      <c r="C21" s="175"/>
      <c r="D21" s="4"/>
      <c r="E21" s="4"/>
      <c r="F21" s="4"/>
    </row>
    <row r="22" spans="1:6" ht="12.75">
      <c r="A22" s="4" t="s">
        <v>379</v>
      </c>
      <c r="B22" s="4"/>
      <c r="C22" s="4"/>
      <c r="D22" s="4"/>
      <c r="E22" s="4"/>
      <c r="F22" s="4"/>
    </row>
    <row r="23" spans="1:6" ht="12.75">
      <c r="A23" s="4" t="s">
        <v>332</v>
      </c>
      <c r="B23" s="4"/>
      <c r="C23" s="4"/>
      <c r="D23" s="4"/>
      <c r="E23" s="4"/>
      <c r="F23" s="4"/>
    </row>
    <row r="24" spans="1:6" s="178" customFormat="1" ht="12.75">
      <c r="A24" s="177" t="s">
        <v>334</v>
      </c>
      <c r="B24" s="177"/>
      <c r="C24" s="177"/>
      <c r="D24" s="177"/>
      <c r="E24" s="177"/>
      <c r="F24" s="177"/>
    </row>
    <row r="25" spans="1:6" s="178" customFormat="1" ht="12.75">
      <c r="A25" s="177" t="s">
        <v>333</v>
      </c>
      <c r="B25" s="177"/>
      <c r="C25" s="177"/>
      <c r="D25" s="177"/>
      <c r="E25" s="177"/>
      <c r="F25" s="177"/>
    </row>
    <row r="26" spans="1:6" ht="30" customHeight="1">
      <c r="A26" s="283" t="s">
        <v>335</v>
      </c>
      <c r="B26" s="283"/>
      <c r="C26" s="283"/>
      <c r="D26" s="283"/>
      <c r="E26" s="179"/>
      <c r="F26" s="179"/>
    </row>
    <row r="27" spans="1:6" ht="12.75">
      <c r="A27" s="179"/>
      <c r="B27" s="179"/>
      <c r="C27" s="179"/>
      <c r="D27" s="179"/>
      <c r="E27" s="179"/>
      <c r="F27" s="179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</sheetData>
  <mergeCells count="8">
    <mergeCell ref="A26:D26"/>
    <mergeCell ref="A10:B10"/>
    <mergeCell ref="A11:B11"/>
    <mergeCell ref="A1:D1"/>
    <mergeCell ref="A6:A8"/>
    <mergeCell ref="C6:C8"/>
    <mergeCell ref="B6:B8"/>
    <mergeCell ref="D6:D8"/>
  </mergeCells>
  <printOptions horizontalCentered="1"/>
  <pageMargins left="0.3937007874015748" right="0.3937007874015748" top="1.4960629921259843" bottom="0.5905511811023623" header="0.5118110236220472" footer="0.5118110236220472"/>
  <pageSetup horizontalDpi="600" verticalDpi="600" orientation="portrait" paperSize="9" r:id="rId1"/>
  <headerFooter alignWithMargins="0">
    <oddHeader>&amp;RZałącznik nr 5
do uchwały nr IV/20/2006 Rady Gminy Sienno
z dnia  29 grudnia 2006r.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14"/>
  <sheetViews>
    <sheetView defaultGridColor="0" colorId="8" workbookViewId="0" topLeftCell="A1">
      <selection activeCell="B1" sqref="B1:K1"/>
    </sheetView>
  </sheetViews>
  <sheetFormatPr defaultColWidth="9.00390625" defaultRowHeight="12.75"/>
  <cols>
    <col min="1" max="1" width="1.75390625" style="0" customWidth="1"/>
    <col min="2" max="2" width="5.625" style="1" bestFit="1" customWidth="1"/>
    <col min="3" max="3" width="8.875" style="1" bestFit="1" customWidth="1"/>
    <col min="4" max="5" width="14.25390625" style="1" customWidth="1"/>
    <col min="6" max="6" width="14.875" style="1" customWidth="1"/>
    <col min="7" max="7" width="13.625" style="1" customWidth="1"/>
    <col min="8" max="8" width="15.625" style="0" customWidth="1"/>
    <col min="9" max="9" width="15.75390625" style="0" customWidth="1"/>
    <col min="10" max="10" width="12.25390625" style="0" customWidth="1"/>
    <col min="11" max="11" width="15.875" style="0" customWidth="1"/>
  </cols>
  <sheetData>
    <row r="1" spans="2:11" ht="48.75" customHeight="1">
      <c r="B1" s="271" t="s">
        <v>38</v>
      </c>
      <c r="C1" s="271"/>
      <c r="D1" s="271"/>
      <c r="E1" s="271"/>
      <c r="F1" s="271"/>
      <c r="G1" s="271"/>
      <c r="H1" s="271"/>
      <c r="I1" s="271"/>
      <c r="J1" s="271"/>
      <c r="K1" s="271"/>
    </row>
    <row r="2" ht="12.75">
      <c r="K2" s="77" t="s">
        <v>27</v>
      </c>
    </row>
    <row r="3" spans="2:11" s="2" customFormat="1" ht="20.25" customHeight="1">
      <c r="B3" s="258" t="s">
        <v>2</v>
      </c>
      <c r="C3" s="287" t="s">
        <v>3</v>
      </c>
      <c r="D3" s="259" t="s">
        <v>336</v>
      </c>
      <c r="E3" s="259" t="s">
        <v>89</v>
      </c>
      <c r="F3" s="259" t="s">
        <v>108</v>
      </c>
      <c r="G3" s="259" t="s">
        <v>64</v>
      </c>
      <c r="H3" s="259"/>
      <c r="I3" s="259"/>
      <c r="J3" s="259"/>
      <c r="K3" s="259"/>
    </row>
    <row r="4" spans="2:11" s="2" customFormat="1" ht="20.25" customHeight="1">
      <c r="B4" s="258"/>
      <c r="C4" s="288"/>
      <c r="D4" s="258"/>
      <c r="E4" s="258"/>
      <c r="F4" s="259"/>
      <c r="G4" s="259" t="s">
        <v>87</v>
      </c>
      <c r="H4" s="259" t="s">
        <v>5</v>
      </c>
      <c r="I4" s="259"/>
      <c r="J4" s="259"/>
      <c r="K4" s="259" t="s">
        <v>88</v>
      </c>
    </row>
    <row r="5" spans="2:11" s="2" customFormat="1" ht="65.25" customHeight="1">
      <c r="B5" s="258"/>
      <c r="C5" s="289"/>
      <c r="D5" s="258"/>
      <c r="E5" s="258"/>
      <c r="F5" s="259"/>
      <c r="G5" s="259"/>
      <c r="H5" s="14" t="s">
        <v>84</v>
      </c>
      <c r="I5" s="14" t="s">
        <v>85</v>
      </c>
      <c r="J5" s="14" t="s">
        <v>109</v>
      </c>
      <c r="K5" s="259"/>
    </row>
    <row r="6" spans="2:11" ht="9" customHeight="1">
      <c r="B6" s="16">
        <v>1</v>
      </c>
      <c r="C6" s="16">
        <v>2</v>
      </c>
      <c r="D6" s="16">
        <v>4</v>
      </c>
      <c r="E6" s="16"/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</row>
    <row r="7" spans="2:11" ht="19.5" customHeight="1">
      <c r="B7" s="165">
        <v>750</v>
      </c>
      <c r="C7" s="165">
        <v>75011</v>
      </c>
      <c r="D7" s="165">
        <v>28278</v>
      </c>
      <c r="E7" s="165"/>
      <c r="F7" s="165"/>
      <c r="G7" s="17"/>
      <c r="H7" s="17"/>
      <c r="I7" s="17"/>
      <c r="J7" s="17"/>
      <c r="K7" s="17"/>
    </row>
    <row r="8" spans="2:11" ht="19.5" customHeight="1">
      <c r="B8" s="166"/>
      <c r="C8" s="166">
        <v>75011</v>
      </c>
      <c r="D8" s="18"/>
      <c r="E8" s="166">
        <v>45061</v>
      </c>
      <c r="F8" s="166">
        <f aca="true" t="shared" si="0" ref="F8:F13">SUM(G8,K8)</f>
        <v>45061</v>
      </c>
      <c r="G8" s="18">
        <v>45061</v>
      </c>
      <c r="H8" s="18">
        <v>31291</v>
      </c>
      <c r="I8" s="18">
        <v>6146</v>
      </c>
      <c r="J8" s="18"/>
      <c r="K8" s="18"/>
    </row>
    <row r="9" spans="2:11" ht="19.5" customHeight="1">
      <c r="B9" s="166">
        <v>751</v>
      </c>
      <c r="C9" s="166">
        <v>75101</v>
      </c>
      <c r="D9" s="18"/>
      <c r="E9" s="166">
        <v>1063</v>
      </c>
      <c r="F9" s="166">
        <f t="shared" si="0"/>
        <v>1063</v>
      </c>
      <c r="G9" s="18">
        <v>1063</v>
      </c>
      <c r="H9" s="18"/>
      <c r="I9" s="18"/>
      <c r="J9" s="18"/>
      <c r="K9" s="18"/>
    </row>
    <row r="10" spans="2:11" ht="19.5" customHeight="1">
      <c r="B10" s="166">
        <v>754</v>
      </c>
      <c r="C10" s="166">
        <v>75414</v>
      </c>
      <c r="D10" s="18"/>
      <c r="E10" s="166">
        <v>500</v>
      </c>
      <c r="F10" s="166">
        <f t="shared" si="0"/>
        <v>500</v>
      </c>
      <c r="G10" s="18">
        <v>500</v>
      </c>
      <c r="H10" s="18"/>
      <c r="I10" s="18"/>
      <c r="J10" s="18"/>
      <c r="K10" s="18"/>
    </row>
    <row r="11" spans="2:11" ht="19.5" customHeight="1">
      <c r="B11" s="166">
        <v>852</v>
      </c>
      <c r="C11" s="166">
        <v>85212</v>
      </c>
      <c r="D11" s="18"/>
      <c r="E11" s="166">
        <v>2400000</v>
      </c>
      <c r="F11" s="166">
        <f t="shared" si="0"/>
        <v>2400000</v>
      </c>
      <c r="G11" s="18">
        <v>2400000</v>
      </c>
      <c r="H11" s="18">
        <v>34132</v>
      </c>
      <c r="I11" s="18">
        <v>6710</v>
      </c>
      <c r="J11" s="18">
        <v>2313000</v>
      </c>
      <c r="K11" s="18"/>
    </row>
    <row r="12" spans="2:11" ht="19.5" customHeight="1">
      <c r="B12" s="166"/>
      <c r="C12" s="166">
        <v>85213</v>
      </c>
      <c r="D12" s="18"/>
      <c r="E12" s="166">
        <v>9000</v>
      </c>
      <c r="F12" s="181">
        <f t="shared" si="0"/>
        <v>9000</v>
      </c>
      <c r="G12" s="18">
        <v>9000</v>
      </c>
      <c r="H12" s="18"/>
      <c r="I12" s="18"/>
      <c r="J12" s="18"/>
      <c r="K12" s="18"/>
    </row>
    <row r="13" spans="2:11" ht="19.5" customHeight="1" thickBot="1">
      <c r="B13" s="183"/>
      <c r="C13" s="183">
        <v>85214</v>
      </c>
      <c r="D13" s="184"/>
      <c r="E13" s="183">
        <v>103000</v>
      </c>
      <c r="F13" s="183">
        <f t="shared" si="0"/>
        <v>103000</v>
      </c>
      <c r="G13" s="184">
        <v>103000</v>
      </c>
      <c r="H13" s="184"/>
      <c r="I13" s="184"/>
      <c r="J13" s="184">
        <v>103000</v>
      </c>
      <c r="K13" s="184"/>
    </row>
    <row r="14" spans="2:11" ht="19.5" customHeight="1">
      <c r="B14" s="290" t="s">
        <v>100</v>
      </c>
      <c r="C14" s="291"/>
      <c r="D14" s="182">
        <f aca="true" t="shared" si="1" ref="D14:K14">SUM(D7:D13)</f>
        <v>28278</v>
      </c>
      <c r="E14" s="182">
        <f t="shared" si="1"/>
        <v>2558624</v>
      </c>
      <c r="F14" s="182">
        <f t="shared" si="1"/>
        <v>2558624</v>
      </c>
      <c r="G14" s="182">
        <f t="shared" si="1"/>
        <v>2558624</v>
      </c>
      <c r="H14" s="182">
        <f t="shared" si="1"/>
        <v>65423</v>
      </c>
      <c r="I14" s="182">
        <f t="shared" si="1"/>
        <v>12856</v>
      </c>
      <c r="J14" s="182">
        <f t="shared" si="1"/>
        <v>2416000</v>
      </c>
      <c r="K14" s="182">
        <f t="shared" si="1"/>
        <v>0</v>
      </c>
    </row>
  </sheetData>
  <mergeCells count="11">
    <mergeCell ref="B14:C14"/>
    <mergeCell ref="H4:J4"/>
    <mergeCell ref="K4:K5"/>
    <mergeCell ref="G3:K3"/>
    <mergeCell ref="D3:D5"/>
    <mergeCell ref="F3:F5"/>
    <mergeCell ref="B3:B5"/>
    <mergeCell ref="C3:C5"/>
    <mergeCell ref="B1:K1"/>
    <mergeCell ref="G4:G5"/>
    <mergeCell ref="E3:E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 6
do uchwały nr IV/20/2006 Rady Gminy  Sienno
z dnia  29 grudnia 2006r.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BZ14"/>
  <sheetViews>
    <sheetView workbookViewId="0" topLeftCell="A1">
      <selection activeCell="G10" sqref="G1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5.875" style="1" customWidth="1"/>
    <col min="7" max="7" width="14.625" style="0" customWidth="1"/>
    <col min="8" max="8" width="10.375" style="0" customWidth="1"/>
    <col min="9" max="9" width="14.625" style="0" customWidth="1"/>
    <col min="79" max="16384" width="9.125" style="1" customWidth="1"/>
  </cols>
  <sheetData>
    <row r="3" spans="1:9" ht="45" customHeight="1">
      <c r="A3" s="271" t="s">
        <v>133</v>
      </c>
      <c r="B3" s="271"/>
      <c r="C3" s="271"/>
      <c r="D3" s="271"/>
      <c r="E3" s="271"/>
      <c r="F3" s="271"/>
      <c r="G3" s="271"/>
      <c r="H3" s="271"/>
      <c r="I3" s="271"/>
    </row>
    <row r="5" ht="12.75">
      <c r="I5" s="185" t="s">
        <v>27</v>
      </c>
    </row>
    <row r="6" spans="1:78" ht="20.25" customHeight="1">
      <c r="A6" s="258" t="s">
        <v>2</v>
      </c>
      <c r="B6" s="287" t="s">
        <v>3</v>
      </c>
      <c r="C6" s="259" t="s">
        <v>336</v>
      </c>
      <c r="D6" s="259" t="s">
        <v>108</v>
      </c>
      <c r="E6" s="259" t="s">
        <v>64</v>
      </c>
      <c r="F6" s="259"/>
      <c r="G6" s="259"/>
      <c r="H6" s="259"/>
      <c r="I6" s="259"/>
      <c r="BW6" s="1"/>
      <c r="BX6" s="1"/>
      <c r="BY6" s="1"/>
      <c r="BZ6" s="1"/>
    </row>
    <row r="7" spans="1:78" ht="18" customHeight="1">
      <c r="A7" s="258"/>
      <c r="B7" s="288"/>
      <c r="C7" s="258"/>
      <c r="D7" s="259"/>
      <c r="E7" s="259" t="s">
        <v>87</v>
      </c>
      <c r="F7" s="259" t="s">
        <v>5</v>
      </c>
      <c r="G7" s="259"/>
      <c r="H7" s="259"/>
      <c r="I7" s="259" t="s">
        <v>88</v>
      </c>
      <c r="BW7" s="1"/>
      <c r="BX7" s="1"/>
      <c r="BY7" s="1"/>
      <c r="BZ7" s="1"/>
    </row>
    <row r="8" spans="1:78" ht="69" customHeight="1">
      <c r="A8" s="258"/>
      <c r="B8" s="289"/>
      <c r="C8" s="258"/>
      <c r="D8" s="259"/>
      <c r="E8" s="259"/>
      <c r="F8" s="14" t="s">
        <v>84</v>
      </c>
      <c r="G8" s="14" t="s">
        <v>85</v>
      </c>
      <c r="H8" s="14" t="s">
        <v>86</v>
      </c>
      <c r="I8" s="259"/>
      <c r="BW8" s="1"/>
      <c r="BX8" s="1"/>
      <c r="BY8" s="1"/>
      <c r="BZ8" s="1"/>
    </row>
    <row r="9" spans="1:78" ht="8.25" customHeight="1">
      <c r="A9" s="16">
        <v>1</v>
      </c>
      <c r="B9" s="16">
        <v>2</v>
      </c>
      <c r="C9" s="16">
        <v>4</v>
      </c>
      <c r="D9" s="16">
        <v>5</v>
      </c>
      <c r="E9" s="16">
        <v>6</v>
      </c>
      <c r="F9" s="16">
        <v>7</v>
      </c>
      <c r="G9" s="16">
        <v>8</v>
      </c>
      <c r="H9" s="16">
        <v>9</v>
      </c>
      <c r="I9" s="16">
        <v>10</v>
      </c>
      <c r="BW9" s="1"/>
      <c r="BX9" s="1"/>
      <c r="BY9" s="1"/>
      <c r="BZ9" s="1"/>
    </row>
    <row r="10" spans="1:78" ht="19.5" customHeight="1">
      <c r="A10" s="18">
        <v>600</v>
      </c>
      <c r="B10" s="18">
        <v>60016</v>
      </c>
      <c r="C10" s="166">
        <v>54000</v>
      </c>
      <c r="D10" s="166"/>
      <c r="E10" s="18"/>
      <c r="F10" s="18"/>
      <c r="G10" s="18"/>
      <c r="H10" s="18"/>
      <c r="I10" s="18"/>
      <c r="BW10" s="1"/>
      <c r="BX10" s="1"/>
      <c r="BY10" s="1"/>
      <c r="BZ10" s="1"/>
    </row>
    <row r="11" spans="1:78" ht="19.5" customHeight="1">
      <c r="A11" s="18">
        <v>750</v>
      </c>
      <c r="B11" s="18">
        <v>75095</v>
      </c>
      <c r="C11" s="166">
        <v>4100</v>
      </c>
      <c r="D11" s="166"/>
      <c r="E11" s="18"/>
      <c r="F11" s="18"/>
      <c r="G11" s="18"/>
      <c r="H11" s="18"/>
      <c r="I11" s="18"/>
      <c r="BW11" s="1"/>
      <c r="BX11" s="1"/>
      <c r="BY11" s="1"/>
      <c r="BZ11" s="1"/>
    </row>
    <row r="12" spans="1:78" ht="19.5" customHeight="1">
      <c r="A12" s="358">
        <v>750</v>
      </c>
      <c r="B12" s="358">
        <v>75020</v>
      </c>
      <c r="C12" s="359"/>
      <c r="D12" s="359">
        <v>1920</v>
      </c>
      <c r="E12" s="358">
        <v>1920</v>
      </c>
      <c r="F12" s="358"/>
      <c r="G12" s="358"/>
      <c r="H12" s="358">
        <v>1920</v>
      </c>
      <c r="I12" s="358"/>
      <c r="BW12" s="1"/>
      <c r="BX12" s="1"/>
      <c r="BY12" s="1"/>
      <c r="BZ12" s="1"/>
    </row>
    <row r="13" spans="1:78" ht="19.5" customHeight="1" thickBot="1">
      <c r="A13" s="360">
        <v>801</v>
      </c>
      <c r="B13" s="360">
        <v>80101</v>
      </c>
      <c r="C13" s="361">
        <v>1180</v>
      </c>
      <c r="D13" s="361"/>
      <c r="E13" s="360"/>
      <c r="F13" s="360"/>
      <c r="G13" s="360"/>
      <c r="H13" s="360"/>
      <c r="I13" s="360"/>
      <c r="BW13" s="1"/>
      <c r="BX13" s="1"/>
      <c r="BY13" s="1"/>
      <c r="BZ13" s="1"/>
    </row>
    <row r="14" spans="1:78" ht="24.75" customHeight="1">
      <c r="A14" s="290" t="s">
        <v>100</v>
      </c>
      <c r="B14" s="291"/>
      <c r="C14" s="182">
        <f>SUM(C10:C13)</f>
        <v>59280</v>
      </c>
      <c r="D14" s="182">
        <f aca="true" t="shared" si="0" ref="C14:I14">SUM(D10:D12)</f>
        <v>1920</v>
      </c>
      <c r="E14" s="182">
        <f t="shared" si="0"/>
        <v>1920</v>
      </c>
      <c r="F14" s="182">
        <f t="shared" si="0"/>
        <v>0</v>
      </c>
      <c r="G14" s="182">
        <f t="shared" si="0"/>
        <v>0</v>
      </c>
      <c r="H14" s="182">
        <f t="shared" si="0"/>
        <v>1920</v>
      </c>
      <c r="I14" s="182">
        <f t="shared" si="0"/>
        <v>0</v>
      </c>
      <c r="BW14" s="1"/>
      <c r="BX14" s="1"/>
      <c r="BY14" s="1"/>
      <c r="BZ14" s="1"/>
    </row>
  </sheetData>
  <mergeCells count="10">
    <mergeCell ref="A14:B14"/>
    <mergeCell ref="A3:I3"/>
    <mergeCell ref="A6:A8"/>
    <mergeCell ref="B6:B8"/>
    <mergeCell ref="C6:C8"/>
    <mergeCell ref="D6:D8"/>
    <mergeCell ref="E6:I6"/>
    <mergeCell ref="E7:E8"/>
    <mergeCell ref="F7:H7"/>
    <mergeCell ref="I7:I8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nr IV/20/2006 Rady Gminy Sienno
z dnia  29 grudnia 2006r.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A4">
      <selection activeCell="B7" sqref="B7:B10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3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10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3" spans="1:10" ht="18">
      <c r="A3" s="269" t="s">
        <v>342</v>
      </c>
      <c r="B3" s="269"/>
      <c r="C3" s="269"/>
      <c r="D3" s="269"/>
      <c r="E3" s="269"/>
      <c r="F3" s="269"/>
      <c r="G3" s="269"/>
      <c r="H3" s="269"/>
      <c r="I3" s="269"/>
      <c r="J3" s="269"/>
    </row>
    <row r="4" spans="1:10" ht="18">
      <c r="A4" s="269" t="s">
        <v>110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6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K6" s="77" t="s">
        <v>27</v>
      </c>
    </row>
    <row r="7" spans="1:11" ht="15" customHeight="1">
      <c r="A7" s="258" t="s">
        <v>40</v>
      </c>
      <c r="B7" s="258" t="s">
        <v>0</v>
      </c>
      <c r="C7" s="259" t="s">
        <v>113</v>
      </c>
      <c r="D7" s="293" t="s">
        <v>53</v>
      </c>
      <c r="E7" s="294"/>
      <c r="F7" s="294"/>
      <c r="G7" s="295"/>
      <c r="H7" s="259" t="s">
        <v>7</v>
      </c>
      <c r="I7" s="259"/>
      <c r="J7" s="259" t="s">
        <v>114</v>
      </c>
      <c r="K7" s="259" t="s">
        <v>120</v>
      </c>
    </row>
    <row r="8" spans="1:11" ht="15" customHeight="1">
      <c r="A8" s="258"/>
      <c r="B8" s="258"/>
      <c r="C8" s="259"/>
      <c r="D8" s="259" t="s">
        <v>6</v>
      </c>
      <c r="E8" s="298" t="s">
        <v>5</v>
      </c>
      <c r="F8" s="299"/>
      <c r="G8" s="300"/>
      <c r="H8" s="259" t="s">
        <v>6</v>
      </c>
      <c r="I8" s="259" t="s">
        <v>44</v>
      </c>
      <c r="J8" s="259"/>
      <c r="K8" s="259"/>
    </row>
    <row r="9" spans="1:11" ht="18" customHeight="1">
      <c r="A9" s="258"/>
      <c r="B9" s="258"/>
      <c r="C9" s="259"/>
      <c r="D9" s="259"/>
      <c r="E9" s="296" t="s">
        <v>115</v>
      </c>
      <c r="F9" s="298" t="s">
        <v>5</v>
      </c>
      <c r="G9" s="300"/>
      <c r="H9" s="259"/>
      <c r="I9" s="259"/>
      <c r="J9" s="259"/>
      <c r="K9" s="259"/>
    </row>
    <row r="10" spans="1:11" ht="42" customHeight="1">
      <c r="A10" s="258"/>
      <c r="B10" s="258"/>
      <c r="C10" s="259"/>
      <c r="D10" s="259"/>
      <c r="E10" s="297"/>
      <c r="F10" s="52" t="s">
        <v>112</v>
      </c>
      <c r="G10" s="52" t="s">
        <v>111</v>
      </c>
      <c r="H10" s="259"/>
      <c r="I10" s="259"/>
      <c r="J10" s="259"/>
      <c r="K10" s="259"/>
    </row>
    <row r="11" spans="1:11" ht="7.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</row>
    <row r="12" spans="1:11" s="62" customFormat="1" ht="19.5" customHeight="1">
      <c r="A12" s="186" t="s">
        <v>8</v>
      </c>
      <c r="B12" s="165" t="s">
        <v>338</v>
      </c>
      <c r="C12" s="165">
        <f aca="true" t="shared" si="0" ref="C12:K12">SUM(C13)</f>
        <v>27242</v>
      </c>
      <c r="D12" s="165">
        <f t="shared" si="0"/>
        <v>1021900</v>
      </c>
      <c r="E12" s="165">
        <f t="shared" si="0"/>
        <v>100100</v>
      </c>
      <c r="F12" s="165">
        <f t="shared" si="0"/>
        <v>100100</v>
      </c>
      <c r="G12" s="165">
        <f t="shared" si="0"/>
        <v>0</v>
      </c>
      <c r="H12" s="165">
        <f t="shared" si="0"/>
        <v>1020536</v>
      </c>
      <c r="I12" s="165">
        <f t="shared" si="0"/>
        <v>0</v>
      </c>
      <c r="J12" s="165">
        <f t="shared" si="0"/>
        <v>28606</v>
      </c>
      <c r="K12" s="186">
        <f t="shared" si="0"/>
        <v>0</v>
      </c>
    </row>
    <row r="13" spans="1:11" ht="19.5" customHeight="1">
      <c r="A13" s="28"/>
      <c r="B13" s="18" t="s">
        <v>337</v>
      </c>
      <c r="C13" s="18">
        <v>27242</v>
      </c>
      <c r="D13" s="18">
        <v>1021900</v>
      </c>
      <c r="E13" s="18">
        <v>100100</v>
      </c>
      <c r="F13" s="18">
        <v>100100</v>
      </c>
      <c r="G13" s="18">
        <v>0</v>
      </c>
      <c r="H13" s="18">
        <v>1020536</v>
      </c>
      <c r="I13" s="18">
        <v>0</v>
      </c>
      <c r="J13" s="18">
        <v>28606</v>
      </c>
      <c r="K13" s="28">
        <v>0</v>
      </c>
    </row>
    <row r="14" spans="1:11" s="62" customFormat="1" ht="25.5">
      <c r="A14" s="186" t="s">
        <v>12</v>
      </c>
      <c r="B14" s="187" t="s">
        <v>339</v>
      </c>
      <c r="C14" s="181">
        <f>SUM(C15:C16)</f>
        <v>0</v>
      </c>
      <c r="D14" s="181">
        <f>SUM(D15:D16)</f>
        <v>148900</v>
      </c>
      <c r="E14" s="181">
        <f>SUM(E15:E16)</f>
        <v>0</v>
      </c>
      <c r="F14" s="188" t="s">
        <v>33</v>
      </c>
      <c r="G14" s="188" t="s">
        <v>33</v>
      </c>
      <c r="H14" s="181">
        <f>SUM(H15:H16)</f>
        <v>148900</v>
      </c>
      <c r="I14" s="192" t="s">
        <v>33</v>
      </c>
      <c r="J14" s="181">
        <f>SUM(J15:J16)</f>
        <v>0</v>
      </c>
      <c r="K14" s="192" t="s">
        <v>33</v>
      </c>
    </row>
    <row r="15" spans="1:11" ht="63.75">
      <c r="A15" s="18"/>
      <c r="B15" s="162" t="s">
        <v>340</v>
      </c>
      <c r="C15" s="18">
        <v>0</v>
      </c>
      <c r="D15" s="18">
        <v>122000</v>
      </c>
      <c r="E15" s="162" t="s">
        <v>353</v>
      </c>
      <c r="F15" s="28" t="s">
        <v>33</v>
      </c>
      <c r="G15" s="28" t="s">
        <v>33</v>
      </c>
      <c r="H15" s="18">
        <v>122000</v>
      </c>
      <c r="I15" s="28" t="s">
        <v>33</v>
      </c>
      <c r="J15" s="18">
        <v>0</v>
      </c>
      <c r="K15" s="28" t="s">
        <v>33</v>
      </c>
    </row>
    <row r="16" spans="1:11" ht="64.5" thickBot="1">
      <c r="A16" s="184"/>
      <c r="B16" s="193" t="s">
        <v>341</v>
      </c>
      <c r="C16" s="184">
        <v>0</v>
      </c>
      <c r="D16" s="184">
        <v>26900</v>
      </c>
      <c r="E16" s="193" t="s">
        <v>353</v>
      </c>
      <c r="F16" s="189" t="s">
        <v>33</v>
      </c>
      <c r="G16" s="189" t="s">
        <v>33</v>
      </c>
      <c r="H16" s="184">
        <v>26900</v>
      </c>
      <c r="I16" s="189" t="s">
        <v>33</v>
      </c>
      <c r="J16" s="184">
        <v>0</v>
      </c>
      <c r="K16" s="189" t="s">
        <v>33</v>
      </c>
    </row>
    <row r="17" spans="1:11" s="191" customFormat="1" ht="19.5" customHeight="1">
      <c r="A17" s="292" t="s">
        <v>100</v>
      </c>
      <c r="B17" s="292"/>
      <c r="C17" s="190">
        <f aca="true" t="shared" si="1" ref="C17:K17">SUM(C12,C14)</f>
        <v>27242</v>
      </c>
      <c r="D17" s="190">
        <f t="shared" si="1"/>
        <v>1170800</v>
      </c>
      <c r="E17" s="190">
        <f t="shared" si="1"/>
        <v>100100</v>
      </c>
      <c r="F17" s="190">
        <f t="shared" si="1"/>
        <v>100100</v>
      </c>
      <c r="G17" s="190">
        <f t="shared" si="1"/>
        <v>0</v>
      </c>
      <c r="H17" s="194">
        <f t="shared" si="1"/>
        <v>1169436</v>
      </c>
      <c r="I17" s="190">
        <f t="shared" si="1"/>
        <v>0</v>
      </c>
      <c r="J17" s="190">
        <f t="shared" si="1"/>
        <v>28606</v>
      </c>
      <c r="K17" s="190">
        <f t="shared" si="1"/>
        <v>0</v>
      </c>
    </row>
    <row r="18" ht="4.5" customHeight="1"/>
    <row r="19" ht="12.75" customHeight="1">
      <c r="A19" s="53" t="s">
        <v>116</v>
      </c>
    </row>
    <row r="20" ht="14.25">
      <c r="A20" s="53" t="s">
        <v>118</v>
      </c>
    </row>
    <row r="21" ht="12.75">
      <c r="A21" s="53" t="s">
        <v>119</v>
      </c>
    </row>
    <row r="22" ht="12.75">
      <c r="A22" s="53" t="s">
        <v>117</v>
      </c>
    </row>
  </sheetData>
  <mergeCells count="16">
    <mergeCell ref="E8:G8"/>
    <mergeCell ref="F9:G9"/>
    <mergeCell ref="K7:K10"/>
    <mergeCell ref="H8:H10"/>
    <mergeCell ref="I8:I10"/>
    <mergeCell ref="J7:J10"/>
    <mergeCell ref="A17:B17"/>
    <mergeCell ref="H7:I7"/>
    <mergeCell ref="A3:J3"/>
    <mergeCell ref="A4:J4"/>
    <mergeCell ref="A7:A10"/>
    <mergeCell ref="B7:B10"/>
    <mergeCell ref="C7:C10"/>
    <mergeCell ref="D8:D10"/>
    <mergeCell ref="D7:G7"/>
    <mergeCell ref="E9:E10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8
do uchwały nr IV/20/2006 Rady Gminy Sienno
z dnia 29 grudnia 2006r.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J. Karolik</cp:lastModifiedBy>
  <cp:lastPrinted>2007-01-05T11:01:48Z</cp:lastPrinted>
  <dcterms:created xsi:type="dcterms:W3CDTF">1998-12-09T13:02:10Z</dcterms:created>
  <dcterms:modified xsi:type="dcterms:W3CDTF">2007-01-05T11:07:39Z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